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EXCEL/ESTADIST/Aduanas/FyP/"/>
    </mc:Choice>
  </mc:AlternateContent>
  <xr:revisionPtr revIDLastSave="553" documentId="8_{79135544-DF89-4894-825A-586149E2C158}" xr6:coauthVersionLast="47" xr6:coauthVersionMax="47" xr10:uidLastSave="{61C4C2B0-B40B-49D8-9495-EEE7E1C71175}"/>
  <bookViews>
    <workbookView xWindow="-108" yWindow="-108" windowWidth="23256" windowHeight="12456" activeTab="4" xr2:uid="{98357577-0C59-43CE-ADB2-F9711BA289E5}"/>
  </bookViews>
  <sheets>
    <sheet name="2018-2022" sheetId="4" r:id="rId1"/>
    <sheet name="2019-2023 1ER TRIM" sheetId="7" r:id="rId2"/>
    <sheet name="2019-2023 1er semestre" sheetId="8" r:id="rId3"/>
    <sheet name="2019-2023 ene-nov" sheetId="9" r:id="rId4"/>
    <sheet name="2019-2023 completos" sheetId="10" r:id="rId5"/>
  </sheets>
  <definedNames>
    <definedName name="_xlnm.Print_Titles" localSheetId="0">'2018-2022'!$1:$7</definedName>
    <definedName name="_xlnm.Print_Titles" localSheetId="2">'2019-2023 1er semestre'!$1:$7</definedName>
    <definedName name="_xlnm.Print_Titles" localSheetId="1">'2019-2023 1ER TRIM'!$1:$7</definedName>
    <definedName name="_xlnm.Print_Titles" localSheetId="4">'2019-2023 completos'!$1:$7</definedName>
    <definedName name="_xlnm.Print_Titles" localSheetId="3">'2019-2023 ene-nov'!$1:$7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O15" i="10"/>
  <c r="G16" i="10"/>
  <c r="O16" i="10"/>
  <c r="G17" i="10"/>
  <c r="O17" i="10"/>
  <c r="G18" i="10"/>
  <c r="O18" i="10"/>
  <c r="G19" i="10"/>
  <c r="O19" i="10"/>
  <c r="G20" i="10"/>
  <c r="O20" i="10"/>
  <c r="G21" i="10"/>
  <c r="O21" i="10"/>
  <c r="G22" i="10"/>
  <c r="O22" i="10"/>
  <c r="G23" i="10"/>
  <c r="O23" i="10"/>
  <c r="B158" i="10"/>
  <c r="B160" i="10" s="1"/>
  <c r="C158" i="10"/>
  <c r="C160" i="10" s="1"/>
  <c r="D158" i="10"/>
  <c r="D160" i="10" s="1"/>
  <c r="E158" i="10"/>
  <c r="E160" i="10" s="1"/>
  <c r="F158" i="10"/>
  <c r="F160" i="10" s="1"/>
  <c r="G8" i="10"/>
  <c r="N165" i="10"/>
  <c r="M165" i="10"/>
  <c r="L165" i="10"/>
  <c r="K165" i="10"/>
  <c r="J165" i="10"/>
  <c r="F165" i="10"/>
  <c r="E165" i="10"/>
  <c r="D165" i="10"/>
  <c r="C165" i="10"/>
  <c r="B165" i="10"/>
  <c r="O163" i="10"/>
  <c r="G163" i="10"/>
  <c r="O159" i="10"/>
  <c r="G159" i="10"/>
  <c r="N158" i="10"/>
  <c r="N160" i="10" s="1"/>
  <c r="M158" i="10"/>
  <c r="M167" i="10" s="1"/>
  <c r="M168" i="10" s="1"/>
  <c r="L158" i="10"/>
  <c r="L167" i="10" s="1"/>
  <c r="L168" i="10" s="1"/>
  <c r="K158" i="10"/>
  <c r="K167" i="10" s="1"/>
  <c r="K168" i="10" s="1"/>
  <c r="J158" i="10"/>
  <c r="J164" i="10" s="1"/>
  <c r="O157" i="10"/>
  <c r="G157" i="10"/>
  <c r="O156" i="10"/>
  <c r="G156" i="10"/>
  <c r="O155" i="10"/>
  <c r="G155" i="10"/>
  <c r="O154" i="10"/>
  <c r="G154" i="10"/>
  <c r="O153" i="10"/>
  <c r="G153" i="10"/>
  <c r="O152" i="10"/>
  <c r="G152" i="10"/>
  <c r="O151" i="10"/>
  <c r="G151" i="10"/>
  <c r="O150" i="10"/>
  <c r="G150" i="10"/>
  <c r="O149" i="10"/>
  <c r="G149" i="10"/>
  <c r="O148" i="10"/>
  <c r="G148" i="10"/>
  <c r="O147" i="10"/>
  <c r="G147" i="10"/>
  <c r="O146" i="10"/>
  <c r="G146" i="10"/>
  <c r="O145" i="10"/>
  <c r="G145" i="10"/>
  <c r="O144" i="10"/>
  <c r="G144" i="10"/>
  <c r="O143" i="10"/>
  <c r="G143" i="10"/>
  <c r="O142" i="10"/>
  <c r="G142" i="10"/>
  <c r="O141" i="10"/>
  <c r="G141" i="10"/>
  <c r="O140" i="10"/>
  <c r="G140" i="10"/>
  <c r="O139" i="10"/>
  <c r="G139" i="10"/>
  <c r="O138" i="10"/>
  <c r="G138" i="10"/>
  <c r="O137" i="10"/>
  <c r="G137" i="10"/>
  <c r="O136" i="10"/>
  <c r="G136" i="10"/>
  <c r="O135" i="10"/>
  <c r="G135" i="10"/>
  <c r="O134" i="10"/>
  <c r="G134" i="10"/>
  <c r="O133" i="10"/>
  <c r="G133" i="10"/>
  <c r="O132" i="10"/>
  <c r="G132" i="10"/>
  <c r="O131" i="10"/>
  <c r="G131" i="10"/>
  <c r="O130" i="10"/>
  <c r="G130" i="10"/>
  <c r="O129" i="10"/>
  <c r="G129" i="10"/>
  <c r="O128" i="10"/>
  <c r="G128" i="10"/>
  <c r="O127" i="10"/>
  <c r="G127" i="10"/>
  <c r="O126" i="10"/>
  <c r="G126" i="10"/>
  <c r="O125" i="10"/>
  <c r="G125" i="10"/>
  <c r="O124" i="10"/>
  <c r="G124" i="10"/>
  <c r="O123" i="10"/>
  <c r="G123" i="10"/>
  <c r="O122" i="10"/>
  <c r="G122" i="10"/>
  <c r="O121" i="10"/>
  <c r="G121" i="10"/>
  <c r="O120" i="10"/>
  <c r="G120" i="10"/>
  <c r="O119" i="10"/>
  <c r="G119" i="10"/>
  <c r="O118" i="10"/>
  <c r="G118" i="10"/>
  <c r="O117" i="10"/>
  <c r="G117" i="10"/>
  <c r="O116" i="10"/>
  <c r="G116" i="10"/>
  <c r="O115" i="10"/>
  <c r="G115" i="10"/>
  <c r="O114" i="10"/>
  <c r="G114" i="10"/>
  <c r="O113" i="10"/>
  <c r="G113" i="10"/>
  <c r="O112" i="10"/>
  <c r="G112" i="10"/>
  <c r="O111" i="10"/>
  <c r="G111" i="10"/>
  <c r="O110" i="10"/>
  <c r="G110" i="10"/>
  <c r="O109" i="10"/>
  <c r="G109" i="10"/>
  <c r="O108" i="10"/>
  <c r="G108" i="10"/>
  <c r="O107" i="10"/>
  <c r="G107" i="10"/>
  <c r="O106" i="10"/>
  <c r="G106" i="10"/>
  <c r="O105" i="10"/>
  <c r="G105" i="10"/>
  <c r="O104" i="10"/>
  <c r="G104" i="10"/>
  <c r="O103" i="10"/>
  <c r="G103" i="10"/>
  <c r="O102" i="10"/>
  <c r="G102" i="10"/>
  <c r="O101" i="10"/>
  <c r="G101" i="10"/>
  <c r="O100" i="10"/>
  <c r="G100" i="10"/>
  <c r="O99" i="10"/>
  <c r="G99" i="10"/>
  <c r="O98" i="10"/>
  <c r="G98" i="10"/>
  <c r="O97" i="10"/>
  <c r="G97" i="10"/>
  <c r="O96" i="10"/>
  <c r="G96" i="10"/>
  <c r="O95" i="10"/>
  <c r="G95" i="10"/>
  <c r="O94" i="10"/>
  <c r="G94" i="10"/>
  <c r="O93" i="10"/>
  <c r="G93" i="10"/>
  <c r="O92" i="10"/>
  <c r="G92" i="10"/>
  <c r="O91" i="10"/>
  <c r="G91" i="10"/>
  <c r="O90" i="10"/>
  <c r="G90" i="10"/>
  <c r="O89" i="10"/>
  <c r="G89" i="10"/>
  <c r="O88" i="10"/>
  <c r="G88" i="10"/>
  <c r="O87" i="10"/>
  <c r="G87" i="10"/>
  <c r="O86" i="10"/>
  <c r="G86" i="10"/>
  <c r="O85" i="10"/>
  <c r="G85" i="10"/>
  <c r="O84" i="10"/>
  <c r="G84" i="10"/>
  <c r="O83" i="10"/>
  <c r="G83" i="10"/>
  <c r="O82" i="10"/>
  <c r="G82" i="10"/>
  <c r="O81" i="10"/>
  <c r="G81" i="10"/>
  <c r="O80" i="10"/>
  <c r="G80" i="10"/>
  <c r="O79" i="10"/>
  <c r="G79" i="10"/>
  <c r="O78" i="10"/>
  <c r="G78" i="10"/>
  <c r="O77" i="10"/>
  <c r="G77" i="10"/>
  <c r="O76" i="10"/>
  <c r="G76" i="10"/>
  <c r="O75" i="10"/>
  <c r="G75" i="10"/>
  <c r="O74" i="10"/>
  <c r="G74" i="10"/>
  <c r="O73" i="10"/>
  <c r="G73" i="10"/>
  <c r="O72" i="10"/>
  <c r="G72" i="10"/>
  <c r="O71" i="10"/>
  <c r="G71" i="10"/>
  <c r="O70" i="10"/>
  <c r="G70" i="10"/>
  <c r="O69" i="10"/>
  <c r="G69" i="10"/>
  <c r="O68" i="10"/>
  <c r="G68" i="10"/>
  <c r="O67" i="10"/>
  <c r="G67" i="10"/>
  <c r="O66" i="10"/>
  <c r="G66" i="10"/>
  <c r="O65" i="10"/>
  <c r="G65" i="10"/>
  <c r="O64" i="10"/>
  <c r="G64" i="10"/>
  <c r="O63" i="10"/>
  <c r="G63" i="10"/>
  <c r="O62" i="10"/>
  <c r="G62" i="10"/>
  <c r="O61" i="10"/>
  <c r="G61" i="10"/>
  <c r="O60" i="10"/>
  <c r="G60" i="10"/>
  <c r="O59" i="10"/>
  <c r="G59" i="10"/>
  <c r="O58" i="10"/>
  <c r="G58" i="10"/>
  <c r="O57" i="10"/>
  <c r="G57" i="10"/>
  <c r="O56" i="10"/>
  <c r="G56" i="10"/>
  <c r="O55" i="10"/>
  <c r="G55" i="10"/>
  <c r="O54" i="10"/>
  <c r="G54" i="10"/>
  <c r="O53" i="10"/>
  <c r="G53" i="10"/>
  <c r="O52" i="10"/>
  <c r="G52" i="10"/>
  <c r="O51" i="10"/>
  <c r="G51" i="10"/>
  <c r="O50" i="10"/>
  <c r="G50" i="10"/>
  <c r="O49" i="10"/>
  <c r="G49" i="10"/>
  <c r="O48" i="10"/>
  <c r="G48" i="10"/>
  <c r="O47" i="10"/>
  <c r="G47" i="10"/>
  <c r="O46" i="10"/>
  <c r="G46" i="10"/>
  <c r="O45" i="10"/>
  <c r="O44" i="10"/>
  <c r="G44" i="10"/>
  <c r="O43" i="10"/>
  <c r="G43" i="10"/>
  <c r="O42" i="10"/>
  <c r="G42" i="10"/>
  <c r="O41" i="10"/>
  <c r="G41" i="10"/>
  <c r="O40" i="10"/>
  <c r="G40" i="10"/>
  <c r="O39" i="10"/>
  <c r="G39" i="10"/>
  <c r="O38" i="10"/>
  <c r="G38" i="10"/>
  <c r="O37" i="10"/>
  <c r="G37" i="10"/>
  <c r="O36" i="10"/>
  <c r="G36" i="10"/>
  <c r="O35" i="10"/>
  <c r="G35" i="10"/>
  <c r="O34" i="10"/>
  <c r="G34" i="10"/>
  <c r="O33" i="10"/>
  <c r="G33" i="10"/>
  <c r="O32" i="10"/>
  <c r="G32" i="10"/>
  <c r="O31" i="10"/>
  <c r="G31" i="10"/>
  <c r="O30" i="10"/>
  <c r="G30" i="10"/>
  <c r="O29" i="10"/>
  <c r="G29" i="10"/>
  <c r="O28" i="10"/>
  <c r="G28" i="10"/>
  <c r="O27" i="10"/>
  <c r="G27" i="10"/>
  <c r="O26" i="10"/>
  <c r="G26" i="10"/>
  <c r="O25" i="10"/>
  <c r="G25" i="10"/>
  <c r="O24" i="10"/>
  <c r="G24" i="10"/>
  <c r="O14" i="10"/>
  <c r="G14" i="10"/>
  <c r="O13" i="10"/>
  <c r="G13" i="10"/>
  <c r="O12" i="10"/>
  <c r="G12" i="10"/>
  <c r="O11" i="10"/>
  <c r="G11" i="10"/>
  <c r="O10" i="10"/>
  <c r="G10" i="10"/>
  <c r="O9" i="10"/>
  <c r="G9" i="10"/>
  <c r="O8" i="10"/>
  <c r="I4" i="10"/>
  <c r="I4" i="9"/>
  <c r="B164" i="10" l="1"/>
  <c r="L166" i="10"/>
  <c r="M166" i="10"/>
  <c r="J167" i="10"/>
  <c r="J168" i="10" s="1"/>
  <c r="K164" i="10"/>
  <c r="N167" i="10"/>
  <c r="N168" i="10" s="1"/>
  <c r="G158" i="10"/>
  <c r="O165" i="10"/>
  <c r="G165" i="10"/>
  <c r="J166" i="10"/>
  <c r="K166" i="10"/>
  <c r="C166" i="10"/>
  <c r="D166" i="10"/>
  <c r="E166" i="10"/>
  <c r="B166" i="10"/>
  <c r="J161" i="10"/>
  <c r="J162" i="10" s="1"/>
  <c r="J160" i="10"/>
  <c r="K161" i="10"/>
  <c r="K162" i="10" s="1"/>
  <c r="L164" i="10"/>
  <c r="N166" i="10"/>
  <c r="K160" i="10"/>
  <c r="L161" i="10"/>
  <c r="L162" i="10" s="1"/>
  <c r="M164" i="10"/>
  <c r="B167" i="10"/>
  <c r="B168" i="10" s="1"/>
  <c r="L160" i="10"/>
  <c r="M161" i="10"/>
  <c r="M162" i="10" s="1"/>
  <c r="N164" i="10"/>
  <c r="C167" i="10"/>
  <c r="C168" i="10" s="1"/>
  <c r="M160" i="10"/>
  <c r="N161" i="10"/>
  <c r="D167" i="10"/>
  <c r="D168" i="10" s="1"/>
  <c r="O158" i="10"/>
  <c r="E167" i="10"/>
  <c r="E168" i="10" s="1"/>
  <c r="B161" i="10"/>
  <c r="B162" i="10" s="1"/>
  <c r="F167" i="10"/>
  <c r="C161" i="10"/>
  <c r="C162" i="10" s="1"/>
  <c r="C164" i="10"/>
  <c r="D161" i="10"/>
  <c r="D162" i="10" s="1"/>
  <c r="D164" i="10"/>
  <c r="F166" i="10"/>
  <c r="E161" i="10"/>
  <c r="E162" i="10" s="1"/>
  <c r="E164" i="10"/>
  <c r="F161" i="10"/>
  <c r="F164" i="10"/>
  <c r="G15" i="9"/>
  <c r="O15" i="9"/>
  <c r="G16" i="9"/>
  <c r="O16" i="9"/>
  <c r="B155" i="9"/>
  <c r="C155" i="9"/>
  <c r="D155" i="9"/>
  <c r="E155" i="9"/>
  <c r="F155" i="9"/>
  <c r="O167" i="10" l="1"/>
  <c r="G161" i="10"/>
  <c r="F162" i="10"/>
  <c r="G167" i="10"/>
  <c r="F168" i="10"/>
  <c r="O161" i="10"/>
  <c r="N162" i="10"/>
  <c r="F158" i="9"/>
  <c r="E158" i="9"/>
  <c r="D158" i="9"/>
  <c r="C158" i="9"/>
  <c r="B158" i="9"/>
  <c r="G17" i="9"/>
  <c r="O17" i="9"/>
  <c r="G18" i="9"/>
  <c r="O18" i="9"/>
  <c r="G19" i="9"/>
  <c r="O19" i="9"/>
  <c r="B157" i="9"/>
  <c r="C161" i="9"/>
  <c r="D157" i="9"/>
  <c r="E157" i="9"/>
  <c r="G20" i="9"/>
  <c r="O20" i="9"/>
  <c r="G21" i="9"/>
  <c r="O21" i="9"/>
  <c r="G22" i="9"/>
  <c r="O22" i="9"/>
  <c r="G40" i="9"/>
  <c r="G41" i="9"/>
  <c r="G43" i="9"/>
  <c r="G44" i="9"/>
  <c r="G45" i="9"/>
  <c r="G46" i="9"/>
  <c r="G47" i="9"/>
  <c r="G144" i="9"/>
  <c r="O144" i="9"/>
  <c r="G145" i="9"/>
  <c r="O145" i="9"/>
  <c r="G146" i="9"/>
  <c r="O146" i="9"/>
  <c r="G147" i="9"/>
  <c r="O147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14" i="9"/>
  <c r="G13" i="9"/>
  <c r="G12" i="9"/>
  <c r="G11" i="9"/>
  <c r="G10" i="9"/>
  <c r="G9" i="9"/>
  <c r="G8" i="9"/>
  <c r="G154" i="9"/>
  <c r="G153" i="9"/>
  <c r="G152" i="9"/>
  <c r="G151" i="9"/>
  <c r="G150" i="9"/>
  <c r="G149" i="9"/>
  <c r="G148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O154" i="9"/>
  <c r="O153" i="9"/>
  <c r="O152" i="9"/>
  <c r="O151" i="9"/>
  <c r="O150" i="9"/>
  <c r="O149" i="9"/>
  <c r="O148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O131" i="9"/>
  <c r="O130" i="9"/>
  <c r="O129" i="9"/>
  <c r="O128" i="9"/>
  <c r="O127" i="9"/>
  <c r="O126" i="9"/>
  <c r="O125" i="9"/>
  <c r="O124" i="9"/>
  <c r="O123" i="9"/>
  <c r="O122" i="9"/>
  <c r="O121" i="9"/>
  <c r="O120" i="9"/>
  <c r="O119" i="9"/>
  <c r="O118" i="9"/>
  <c r="O117" i="9"/>
  <c r="O116" i="9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14" i="9"/>
  <c r="O13" i="9"/>
  <c r="O12" i="9"/>
  <c r="O11" i="9"/>
  <c r="O10" i="9"/>
  <c r="O9" i="9"/>
  <c r="O8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39" i="9"/>
  <c r="N162" i="9"/>
  <c r="M162" i="9"/>
  <c r="L162" i="9"/>
  <c r="K162" i="9"/>
  <c r="J162" i="9"/>
  <c r="F162" i="9"/>
  <c r="E162" i="9"/>
  <c r="D162" i="9"/>
  <c r="C162" i="9"/>
  <c r="B162" i="9"/>
  <c r="O160" i="9"/>
  <c r="G160" i="9"/>
  <c r="O156" i="9"/>
  <c r="G156" i="9"/>
  <c r="N155" i="9"/>
  <c r="N158" i="9" s="1"/>
  <c r="M155" i="9"/>
  <c r="M164" i="9" s="1"/>
  <c r="M165" i="9" s="1"/>
  <c r="L155" i="9"/>
  <c r="L164" i="9" s="1"/>
  <c r="L165" i="9" s="1"/>
  <c r="K155" i="9"/>
  <c r="K157" i="9" s="1"/>
  <c r="J155" i="9"/>
  <c r="J161" i="9" s="1"/>
  <c r="J158" i="9" l="1"/>
  <c r="J159" i="9" s="1"/>
  <c r="K158" i="9"/>
  <c r="L158" i="9"/>
  <c r="M158" i="9"/>
  <c r="M159" i="9" s="1"/>
  <c r="G162" i="9"/>
  <c r="N157" i="9"/>
  <c r="B163" i="9"/>
  <c r="G155" i="9"/>
  <c r="C163" i="9"/>
  <c r="L163" i="9"/>
  <c r="M163" i="9"/>
  <c r="O155" i="9"/>
  <c r="C157" i="9"/>
  <c r="E163" i="9"/>
  <c r="F163" i="9"/>
  <c r="F157" i="9"/>
  <c r="K163" i="9"/>
  <c r="O162" i="9"/>
  <c r="K161" i="9"/>
  <c r="F164" i="9"/>
  <c r="F165" i="9" s="1"/>
  <c r="K164" i="9"/>
  <c r="K165" i="9" s="1"/>
  <c r="D163" i="9"/>
  <c r="N164" i="9"/>
  <c r="N165" i="9" s="1"/>
  <c r="N159" i="9"/>
  <c r="J157" i="9"/>
  <c r="K159" i="9"/>
  <c r="L161" i="9"/>
  <c r="N163" i="9"/>
  <c r="L159" i="9"/>
  <c r="M161" i="9"/>
  <c r="B164" i="9"/>
  <c r="B165" i="9" s="1"/>
  <c r="L157" i="9"/>
  <c r="N161" i="9"/>
  <c r="C164" i="9"/>
  <c r="C165" i="9" s="1"/>
  <c r="M157" i="9"/>
  <c r="D164" i="9"/>
  <c r="D165" i="9" s="1"/>
  <c r="B159" i="9"/>
  <c r="B161" i="9"/>
  <c r="E164" i="9"/>
  <c r="E165" i="9" s="1"/>
  <c r="C159" i="9"/>
  <c r="D159" i="9"/>
  <c r="D161" i="9"/>
  <c r="J164" i="9"/>
  <c r="J165" i="9" s="1"/>
  <c r="E159" i="9"/>
  <c r="E161" i="9"/>
  <c r="J163" i="9"/>
  <c r="F161" i="9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8" i="8"/>
  <c r="G9" i="8"/>
  <c r="O164" i="9" l="1"/>
  <c r="G158" i="9"/>
  <c r="F159" i="9"/>
  <c r="O158" i="9"/>
  <c r="G164" i="9"/>
  <c r="O135" i="8"/>
  <c r="O134" i="8"/>
  <c r="O132" i="8"/>
  <c r="O131" i="8"/>
  <c r="O130" i="8"/>
  <c r="O117" i="8"/>
  <c r="O114" i="8"/>
  <c r="O113" i="8"/>
  <c r="O95" i="8"/>
  <c r="O90" i="8"/>
  <c r="O75" i="8"/>
  <c r="O70" i="8"/>
  <c r="O69" i="8"/>
  <c r="O55" i="8"/>
  <c r="O52" i="8"/>
  <c r="O53" i="8"/>
  <c r="O50" i="8"/>
  <c r="O43" i="8"/>
  <c r="O39" i="8"/>
  <c r="O37" i="8"/>
  <c r="O30" i="8"/>
  <c r="O25" i="8"/>
  <c r="B148" i="8"/>
  <c r="B150" i="8" s="1"/>
  <c r="C148" i="8"/>
  <c r="C150" i="8" s="1"/>
  <c r="D148" i="8"/>
  <c r="D150" i="8" s="1"/>
  <c r="E148" i="8"/>
  <c r="E151" i="8" s="1"/>
  <c r="E152" i="8" s="1"/>
  <c r="F148" i="8"/>
  <c r="F151" i="8" s="1"/>
  <c r="F152" i="8" s="1"/>
  <c r="D151" i="8" l="1"/>
  <c r="D152" i="8" s="1"/>
  <c r="C151" i="8"/>
  <c r="C152" i="8" s="1"/>
  <c r="B151" i="8"/>
  <c r="B152" i="8" s="1"/>
  <c r="F150" i="8"/>
  <c r="E150" i="8"/>
  <c r="O147" i="8" l="1"/>
  <c r="O146" i="8"/>
  <c r="O145" i="8"/>
  <c r="O142" i="8"/>
  <c r="O141" i="8"/>
  <c r="O140" i="8"/>
  <c r="O136" i="8"/>
  <c r="O120" i="8"/>
  <c r="O116" i="8"/>
  <c r="O111" i="8"/>
  <c r="O110" i="8"/>
  <c r="O82" i="8"/>
  <c r="O81" i="8"/>
  <c r="O80" i="8"/>
  <c r="O77" i="8"/>
  <c r="O76" i="8"/>
  <c r="O74" i="8"/>
  <c r="O72" i="8"/>
  <c r="O66" i="8"/>
  <c r="O64" i="8"/>
  <c r="O63" i="8"/>
  <c r="O61" i="8"/>
  <c r="O58" i="8"/>
  <c r="O56" i="8"/>
  <c r="N155" i="8"/>
  <c r="M155" i="8"/>
  <c r="L155" i="8"/>
  <c r="K155" i="8"/>
  <c r="J155" i="8"/>
  <c r="F155" i="8"/>
  <c r="E155" i="8"/>
  <c r="D155" i="8"/>
  <c r="C155" i="8"/>
  <c r="B155" i="8"/>
  <c r="B156" i="8" s="1"/>
  <c r="O153" i="8"/>
  <c r="G153" i="8"/>
  <c r="O149" i="8"/>
  <c r="G149" i="8"/>
  <c r="N148" i="8"/>
  <c r="N150" i="8" s="1"/>
  <c r="M148" i="8"/>
  <c r="M157" i="8" s="1"/>
  <c r="M158" i="8" s="1"/>
  <c r="L148" i="8"/>
  <c r="L150" i="8" s="1"/>
  <c r="K148" i="8"/>
  <c r="K150" i="8" s="1"/>
  <c r="J148" i="8"/>
  <c r="J154" i="8" s="1"/>
  <c r="O48" i="8"/>
  <c r="O46" i="8"/>
  <c r="O9" i="8"/>
  <c r="O8" i="8"/>
  <c r="N144" i="7"/>
  <c r="M144" i="7"/>
  <c r="L144" i="7"/>
  <c r="K144" i="7"/>
  <c r="J144" i="7"/>
  <c r="O142" i="7"/>
  <c r="O138" i="7"/>
  <c r="N137" i="7"/>
  <c r="M137" i="7"/>
  <c r="L137" i="7"/>
  <c r="K137" i="7"/>
  <c r="K146" i="7" s="1"/>
  <c r="K147" i="7" s="1"/>
  <c r="J137" i="7"/>
  <c r="F144" i="7"/>
  <c r="E144" i="7"/>
  <c r="D144" i="7"/>
  <c r="D145" i="7" s="1"/>
  <c r="C144" i="7"/>
  <c r="C145" i="7" s="1"/>
  <c r="B144" i="7"/>
  <c r="B145" i="7" s="1"/>
  <c r="G142" i="7"/>
  <c r="G138" i="7"/>
  <c r="F137" i="7"/>
  <c r="F146" i="7" s="1"/>
  <c r="F147" i="7" s="1"/>
  <c r="E137" i="7"/>
  <c r="E146" i="7" s="1"/>
  <c r="E147" i="7" s="1"/>
  <c r="D137" i="7"/>
  <c r="C137" i="7"/>
  <c r="B137" i="7"/>
  <c r="O136" i="7"/>
  <c r="G135" i="7"/>
  <c r="O134" i="7"/>
  <c r="G134" i="7"/>
  <c r="O133" i="7"/>
  <c r="G133" i="7"/>
  <c r="O132" i="7"/>
  <c r="G132" i="7"/>
  <c r="G131" i="7"/>
  <c r="G130" i="7"/>
  <c r="O129" i="7"/>
  <c r="O128" i="7"/>
  <c r="G128" i="7"/>
  <c r="O127" i="7"/>
  <c r="G127" i="7"/>
  <c r="G126" i="7"/>
  <c r="O124" i="7"/>
  <c r="O123" i="7"/>
  <c r="G123" i="7"/>
  <c r="O122" i="7"/>
  <c r="G122" i="7"/>
  <c r="O121" i="7"/>
  <c r="G121" i="7"/>
  <c r="O120" i="7"/>
  <c r="G120" i="7"/>
  <c r="G119" i="7"/>
  <c r="O118" i="7"/>
  <c r="G118" i="7"/>
  <c r="G116" i="7"/>
  <c r="G115" i="7"/>
  <c r="O113" i="7"/>
  <c r="G113" i="7"/>
  <c r="O112" i="7"/>
  <c r="G112" i="7"/>
  <c r="G111" i="7"/>
  <c r="G110" i="7"/>
  <c r="O109" i="7"/>
  <c r="G109" i="7"/>
  <c r="O108" i="7"/>
  <c r="G108" i="7"/>
  <c r="G107" i="7"/>
  <c r="G106" i="7"/>
  <c r="O105" i="7"/>
  <c r="G105" i="7"/>
  <c r="O104" i="7"/>
  <c r="G104" i="7"/>
  <c r="O103" i="7"/>
  <c r="G103" i="7"/>
  <c r="O102" i="7"/>
  <c r="G102" i="7"/>
  <c r="O101" i="7"/>
  <c r="G101" i="7"/>
  <c r="G100" i="7"/>
  <c r="O98" i="7"/>
  <c r="G98" i="7"/>
  <c r="G97" i="7"/>
  <c r="G95" i="7"/>
  <c r="O94" i="7"/>
  <c r="G94" i="7"/>
  <c r="O93" i="7"/>
  <c r="G93" i="7"/>
  <c r="O92" i="7"/>
  <c r="G92" i="7"/>
  <c r="O91" i="7"/>
  <c r="G91" i="7"/>
  <c r="G90" i="7"/>
  <c r="G89" i="7"/>
  <c r="O88" i="7"/>
  <c r="G88" i="7"/>
  <c r="G87" i="7"/>
  <c r="O86" i="7"/>
  <c r="G86" i="7"/>
  <c r="O85" i="7"/>
  <c r="G85" i="7"/>
  <c r="G84" i="7"/>
  <c r="G83" i="7"/>
  <c r="G82" i="7"/>
  <c r="O81" i="7"/>
  <c r="G81" i="7"/>
  <c r="O80" i="7"/>
  <c r="G80" i="7"/>
  <c r="G79" i="7"/>
  <c r="G78" i="7"/>
  <c r="G77" i="7"/>
  <c r="G76" i="7"/>
  <c r="G75" i="7"/>
  <c r="G74" i="7"/>
  <c r="O73" i="7"/>
  <c r="G73" i="7"/>
  <c r="O72" i="7"/>
  <c r="G72" i="7"/>
  <c r="G71" i="7"/>
  <c r="O70" i="7"/>
  <c r="G70" i="7"/>
  <c r="O69" i="7"/>
  <c r="G69" i="7"/>
  <c r="O68" i="7"/>
  <c r="G68" i="7"/>
  <c r="O67" i="7"/>
  <c r="G67" i="7"/>
  <c r="O66" i="7"/>
  <c r="G66" i="7"/>
  <c r="O65" i="7"/>
  <c r="G65" i="7"/>
  <c r="G64" i="7"/>
  <c r="O63" i="7"/>
  <c r="G63" i="7"/>
  <c r="O62" i="7"/>
  <c r="G62" i="7"/>
  <c r="O61" i="7"/>
  <c r="G61" i="7"/>
  <c r="G60" i="7"/>
  <c r="O59" i="7"/>
  <c r="G59" i="7"/>
  <c r="O58" i="7"/>
  <c r="G58" i="7"/>
  <c r="O57" i="7"/>
  <c r="G57" i="7"/>
  <c r="O56" i="7"/>
  <c r="G56" i="7"/>
  <c r="G55" i="7"/>
  <c r="O54" i="7"/>
  <c r="G54" i="7"/>
  <c r="G53" i="7"/>
  <c r="O52" i="7"/>
  <c r="G52" i="7"/>
  <c r="O51" i="7"/>
  <c r="G51" i="7"/>
  <c r="O50" i="7"/>
  <c r="G50" i="7"/>
  <c r="O49" i="7"/>
  <c r="G49" i="7"/>
  <c r="O48" i="7"/>
  <c r="G48" i="7"/>
  <c r="G47" i="7"/>
  <c r="O46" i="7"/>
  <c r="G46" i="7"/>
  <c r="O45" i="7"/>
  <c r="G45" i="7"/>
  <c r="G44" i="7"/>
  <c r="O43" i="7"/>
  <c r="G43" i="7"/>
  <c r="G42" i="7"/>
  <c r="O41" i="7"/>
  <c r="G41" i="7"/>
  <c r="G40" i="7"/>
  <c r="O39" i="7"/>
  <c r="G39" i="7"/>
  <c r="G38" i="7"/>
  <c r="O37" i="7"/>
  <c r="G37" i="7"/>
  <c r="G35" i="7"/>
  <c r="O34" i="7"/>
  <c r="G34" i="7"/>
  <c r="O33" i="7"/>
  <c r="G33" i="7"/>
  <c r="O32" i="7"/>
  <c r="G32" i="7"/>
  <c r="G31" i="7"/>
  <c r="G30" i="7"/>
  <c r="G29" i="7"/>
  <c r="G28" i="7"/>
  <c r="G27" i="7"/>
  <c r="G26" i="7"/>
  <c r="G25" i="7"/>
  <c r="G24" i="7"/>
  <c r="G23" i="7"/>
  <c r="G22" i="7"/>
  <c r="O21" i="7"/>
  <c r="G21" i="7"/>
  <c r="G20" i="7"/>
  <c r="G19" i="7"/>
  <c r="G18" i="7"/>
  <c r="G17" i="7"/>
  <c r="G15" i="7"/>
  <c r="G14" i="7"/>
  <c r="G13" i="7"/>
  <c r="G12" i="7"/>
  <c r="G11" i="7"/>
  <c r="G10" i="7"/>
  <c r="O9" i="7"/>
  <c r="G9" i="7"/>
  <c r="O8" i="7"/>
  <c r="G8" i="7"/>
  <c r="N160" i="4"/>
  <c r="M160" i="4"/>
  <c r="L160" i="4"/>
  <c r="K160" i="4"/>
  <c r="J160" i="4"/>
  <c r="F160" i="4"/>
  <c r="E160" i="4"/>
  <c r="D160" i="4"/>
  <c r="C160" i="4"/>
  <c r="B160" i="4"/>
  <c r="N156" i="4"/>
  <c r="M156" i="4"/>
  <c r="L156" i="4"/>
  <c r="K156" i="4"/>
  <c r="J156" i="4"/>
  <c r="F156" i="4"/>
  <c r="E156" i="4"/>
  <c r="D156" i="4"/>
  <c r="C156" i="4"/>
  <c r="B156" i="4"/>
  <c r="N154" i="8" l="1"/>
  <c r="L156" i="8"/>
  <c r="K154" i="8"/>
  <c r="M156" i="8"/>
  <c r="L154" i="8"/>
  <c r="M154" i="8"/>
  <c r="B157" i="8"/>
  <c r="B158" i="8" s="1"/>
  <c r="C156" i="8"/>
  <c r="C157" i="8"/>
  <c r="C158" i="8" s="1"/>
  <c r="D156" i="8"/>
  <c r="D157" i="8"/>
  <c r="D158" i="8" s="1"/>
  <c r="G148" i="8"/>
  <c r="E157" i="8"/>
  <c r="E158" i="8" s="1"/>
  <c r="G155" i="8"/>
  <c r="F157" i="8"/>
  <c r="F158" i="8" s="1"/>
  <c r="O155" i="8"/>
  <c r="N156" i="8"/>
  <c r="E156" i="8"/>
  <c r="N157" i="8"/>
  <c r="N158" i="8" s="1"/>
  <c r="J150" i="8"/>
  <c r="L151" i="8"/>
  <c r="L152" i="8" s="1"/>
  <c r="N151" i="8"/>
  <c r="O148" i="8"/>
  <c r="B154" i="8"/>
  <c r="C154" i="8"/>
  <c r="D154" i="8"/>
  <c r="F156" i="8"/>
  <c r="J157" i="8"/>
  <c r="J158" i="8" s="1"/>
  <c r="E154" i="8"/>
  <c r="J156" i="8"/>
  <c r="K157" i="8"/>
  <c r="K158" i="8" s="1"/>
  <c r="F154" i="8"/>
  <c r="K156" i="8"/>
  <c r="L157" i="8"/>
  <c r="L158" i="8" s="1"/>
  <c r="J151" i="8"/>
  <c r="J152" i="8" s="1"/>
  <c r="K151" i="8"/>
  <c r="K152" i="8" s="1"/>
  <c r="M151" i="8"/>
  <c r="M152" i="8" s="1"/>
  <c r="M150" i="8"/>
  <c r="M145" i="7"/>
  <c r="N145" i="7"/>
  <c r="J140" i="7"/>
  <c r="J141" i="7" s="1"/>
  <c r="J139" i="7"/>
  <c r="J143" i="7"/>
  <c r="M143" i="7"/>
  <c r="M139" i="7"/>
  <c r="K140" i="7"/>
  <c r="K141" i="7" s="1"/>
  <c r="K139" i="7"/>
  <c r="K143" i="7"/>
  <c r="E140" i="7"/>
  <c r="E141" i="7" s="1"/>
  <c r="E139" i="7"/>
  <c r="E143" i="7"/>
  <c r="F140" i="7"/>
  <c r="F141" i="7" s="1"/>
  <c r="F139" i="7"/>
  <c r="F143" i="7"/>
  <c r="L140" i="7"/>
  <c r="L141" i="7" s="1"/>
  <c r="L139" i="7"/>
  <c r="L143" i="7"/>
  <c r="F145" i="7"/>
  <c r="B143" i="7"/>
  <c r="B139" i="7"/>
  <c r="B146" i="7"/>
  <c r="B147" i="7" s="1"/>
  <c r="J145" i="7"/>
  <c r="E145" i="7"/>
  <c r="C139" i="7"/>
  <c r="C143" i="7"/>
  <c r="C146" i="7"/>
  <c r="C147" i="7" s="1"/>
  <c r="K145" i="7"/>
  <c r="N140" i="7"/>
  <c r="N141" i="7" s="1"/>
  <c r="N143" i="7"/>
  <c r="N139" i="7"/>
  <c r="D140" i="7"/>
  <c r="D141" i="7" s="1"/>
  <c r="D139" i="7"/>
  <c r="D143" i="7"/>
  <c r="D146" i="7"/>
  <c r="D147" i="7" s="1"/>
  <c r="L145" i="7"/>
  <c r="O144" i="7"/>
  <c r="O137" i="7"/>
  <c r="L146" i="7"/>
  <c r="L147" i="7" s="1"/>
  <c r="M146" i="7"/>
  <c r="M147" i="7" s="1"/>
  <c r="N146" i="7"/>
  <c r="N147" i="7" s="1"/>
  <c r="M140" i="7"/>
  <c r="M141" i="7" s="1"/>
  <c r="J146" i="7"/>
  <c r="J147" i="7" s="1"/>
  <c r="B140" i="7"/>
  <c r="B141" i="7" s="1"/>
  <c r="C140" i="7"/>
  <c r="C141" i="7" s="1"/>
  <c r="G144" i="7"/>
  <c r="G137" i="7"/>
  <c r="O157" i="8" l="1"/>
  <c r="G157" i="8"/>
  <c r="G151" i="8"/>
  <c r="O151" i="8"/>
  <c r="N152" i="8"/>
  <c r="O140" i="7"/>
  <c r="G140" i="7"/>
  <c r="O146" i="7"/>
  <c r="G146" i="7"/>
  <c r="G140" i="4" l="1"/>
  <c r="O140" i="4"/>
  <c r="G141" i="4"/>
  <c r="O141" i="4"/>
  <c r="G142" i="4"/>
  <c r="O142" i="4"/>
  <c r="G143" i="4"/>
  <c r="O143" i="4"/>
  <c r="G144" i="4"/>
  <c r="O144" i="4"/>
  <c r="G145" i="4"/>
  <c r="O145" i="4"/>
  <c r="G146" i="4"/>
  <c r="O146" i="4"/>
  <c r="G147" i="4"/>
  <c r="O147" i="4"/>
  <c r="G148" i="4"/>
  <c r="O148" i="4"/>
  <c r="G149" i="4"/>
  <c r="O149" i="4"/>
  <c r="G150" i="4"/>
  <c r="O150" i="4"/>
  <c r="G151" i="4"/>
  <c r="O151" i="4"/>
  <c r="G152" i="4"/>
  <c r="O152" i="4"/>
  <c r="G153" i="4"/>
  <c r="O153" i="4"/>
  <c r="G154" i="4"/>
  <c r="O154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39" i="4"/>
  <c r="N155" i="4" l="1"/>
  <c r="M155" i="4"/>
  <c r="L155" i="4"/>
  <c r="K155" i="4"/>
  <c r="J155" i="4"/>
  <c r="G156" i="4"/>
  <c r="F155" i="4"/>
  <c r="E155" i="4"/>
  <c r="D155" i="4"/>
  <c r="C155" i="4"/>
  <c r="B155" i="4"/>
  <c r="C162" i="4" l="1"/>
  <c r="C163" i="4" s="1"/>
  <c r="N158" i="4"/>
  <c r="B157" i="4"/>
  <c r="F158" i="4"/>
  <c r="F159" i="4" s="1"/>
  <c r="D158" i="4"/>
  <c r="D159" i="4" s="1"/>
  <c r="F161" i="4"/>
  <c r="F157" i="4"/>
  <c r="B161" i="4"/>
  <c r="M157" i="4"/>
  <c r="B158" i="4"/>
  <c r="B159" i="4" s="1"/>
  <c r="C161" i="4"/>
  <c r="E158" i="4"/>
  <c r="G158" i="4" s="1"/>
  <c r="J157" i="4"/>
  <c r="F162" i="4"/>
  <c r="F163" i="4" s="1"/>
  <c r="C158" i="4"/>
  <c r="C159" i="4" s="1"/>
  <c r="D157" i="4"/>
  <c r="E157" i="4"/>
  <c r="G160" i="4"/>
  <c r="E161" i="4"/>
  <c r="B162" i="4"/>
  <c r="B163" i="4" s="1"/>
  <c r="C157" i="4"/>
  <c r="L162" i="4"/>
  <c r="L163" i="4" s="1"/>
  <c r="J161" i="4"/>
  <c r="K161" i="4"/>
  <c r="D162" i="4"/>
  <c r="D163" i="4" s="1"/>
  <c r="E162" i="4"/>
  <c r="E163" i="4" s="1"/>
  <c r="D161" i="4"/>
  <c r="G155" i="4"/>
  <c r="O160" i="4"/>
  <c r="L158" i="4"/>
  <c r="L159" i="4" s="1"/>
  <c r="L161" i="4"/>
  <c r="L157" i="4"/>
  <c r="M161" i="4"/>
  <c r="J158" i="4"/>
  <c r="J159" i="4" s="1"/>
  <c r="K162" i="4"/>
  <c r="K163" i="4" s="1"/>
  <c r="N157" i="4"/>
  <c r="O156" i="4"/>
  <c r="N162" i="4"/>
  <c r="N163" i="4" s="1"/>
  <c r="N159" i="4"/>
  <c r="K158" i="4"/>
  <c r="K159" i="4" s="1"/>
  <c r="M162" i="4"/>
  <c r="M163" i="4" s="1"/>
  <c r="M158" i="4"/>
  <c r="M159" i="4" s="1"/>
  <c r="O155" i="4"/>
  <c r="K157" i="4"/>
  <c r="N161" i="4"/>
  <c r="J162" i="4"/>
  <c r="J163" i="4" s="1"/>
  <c r="E159" i="4" l="1"/>
  <c r="O162" i="4"/>
  <c r="G162" i="4"/>
  <c r="O158" i="4"/>
</calcChain>
</file>

<file path=xl/sharedStrings.xml><?xml version="1.0" encoding="utf-8"?>
<sst xmlns="http://schemas.openxmlformats.org/spreadsheetml/2006/main" count="1580" uniqueCount="315">
  <si>
    <t>* Datos sin consolidar</t>
  </si>
  <si>
    <t>UE-27</t>
  </si>
  <si>
    <t>ExtraUE-27</t>
  </si>
  <si>
    <t>MILES DE EUROS</t>
  </si>
  <si>
    <t>%2022/21.</t>
  </si>
  <si>
    <t>TOTAL MUNDO</t>
  </si>
  <si>
    <t>%cuota</t>
  </si>
  <si>
    <t>Extra Europa</t>
  </si>
  <si>
    <t>Europa No UE</t>
  </si>
  <si>
    <t>001 Francia</t>
  </si>
  <si>
    <t>003 Países Bajos</t>
  </si>
  <si>
    <t>004 Alemania</t>
  </si>
  <si>
    <t>005 Italia</t>
  </si>
  <si>
    <t>006 Reino Unido</t>
  </si>
  <si>
    <t>007 Irlanda</t>
  </si>
  <si>
    <t>008 Dinamarca</t>
  </si>
  <si>
    <t>009 Grecia</t>
  </si>
  <si>
    <t>010 Portugal</t>
  </si>
  <si>
    <t>017 Bélgica</t>
  </si>
  <si>
    <t>018 Luxemburgo</t>
  </si>
  <si>
    <t>024 Islandia</t>
  </si>
  <si>
    <t>028 Noruega</t>
  </si>
  <si>
    <t>030 Suecia</t>
  </si>
  <si>
    <t>032 Finlandia</t>
  </si>
  <si>
    <t>037 Liechtenstein</t>
  </si>
  <si>
    <t>038 Austria</t>
  </si>
  <si>
    <t>039 Suiza</t>
  </si>
  <si>
    <t>043 Andorra</t>
  </si>
  <si>
    <t>044 Gibraltar</t>
  </si>
  <si>
    <t>046 Malta</t>
  </si>
  <si>
    <t>052 Turquía</t>
  </si>
  <si>
    <t>053 Estonia</t>
  </si>
  <si>
    <t>054 Letonia</t>
  </si>
  <si>
    <t>055 Lituania</t>
  </si>
  <si>
    <t>060 Polonia</t>
  </si>
  <si>
    <t>061 República Checa</t>
  </si>
  <si>
    <t>063 Eslovaquia</t>
  </si>
  <si>
    <t>064 Hungría</t>
  </si>
  <si>
    <t>066 Rumanía</t>
  </si>
  <si>
    <t>068 Bulgaria</t>
  </si>
  <si>
    <t>070 Albania</t>
  </si>
  <si>
    <t>072 Ucrania</t>
  </si>
  <si>
    <t>074 Moldavia</t>
  </si>
  <si>
    <t>075 Rusia</t>
  </si>
  <si>
    <t>076 Georgia</t>
  </si>
  <si>
    <t>077 Armenia</t>
  </si>
  <si>
    <t>079 Kazajstán</t>
  </si>
  <si>
    <t>081 Uzbekistán</t>
  </si>
  <si>
    <t>091 Eslovenia</t>
  </si>
  <si>
    <t>092 Croacia</t>
  </si>
  <si>
    <t>093 Bosnia-Herzegovina</t>
  </si>
  <si>
    <t>095 Kosovo</t>
  </si>
  <si>
    <t>096 Macedonia del Norte</t>
  </si>
  <si>
    <t>097 Montenegro</t>
  </si>
  <si>
    <t>098 Serbia</t>
  </si>
  <si>
    <t>204 Marruecos</t>
  </si>
  <si>
    <t>208 Argelia</t>
  </si>
  <si>
    <t>212 Túnez</t>
  </si>
  <si>
    <t>216 Libia</t>
  </si>
  <si>
    <t>220 Egipto</t>
  </si>
  <si>
    <t>224 Sudán</t>
  </si>
  <si>
    <t>228 Mauritania</t>
  </si>
  <si>
    <t>232 Mali</t>
  </si>
  <si>
    <t>240 Níger</t>
  </si>
  <si>
    <t>247 Cabo Verde</t>
  </si>
  <si>
    <t>248 Senegal</t>
  </si>
  <si>
    <t>264 Sierra Leona</t>
  </si>
  <si>
    <t>272 Costa de Marfil</t>
  </si>
  <si>
    <t>276 Ghana</t>
  </si>
  <si>
    <t>284 Benin</t>
  </si>
  <si>
    <t>288 Nigeria</t>
  </si>
  <si>
    <t>302 Camerún</t>
  </si>
  <si>
    <t>310 Guinea Ecuatorial</t>
  </si>
  <si>
    <t>322 R.D. del Congo</t>
  </si>
  <si>
    <t>330 Angola</t>
  </si>
  <si>
    <t>334 Etiopía</t>
  </si>
  <si>
    <t>346 Kenia</t>
  </si>
  <si>
    <t>350 Uganda</t>
  </si>
  <si>
    <t>352 Tanzania</t>
  </si>
  <si>
    <t>373 Mauricio</t>
  </si>
  <si>
    <t>388 Sudáfrica</t>
  </si>
  <si>
    <t>400 Estados Unidos</t>
  </si>
  <si>
    <t>404 Canadá</t>
  </si>
  <si>
    <t>412 México</t>
  </si>
  <si>
    <t>416 Guatemala</t>
  </si>
  <si>
    <t>424 Honduras</t>
  </si>
  <si>
    <t>428 El Salvador</t>
  </si>
  <si>
    <t>432 Nicaragua</t>
  </si>
  <si>
    <t>436 Costa Rica</t>
  </si>
  <si>
    <t>442 Panamá</t>
  </si>
  <si>
    <t>448 Cuba</t>
  </si>
  <si>
    <t>456 República Dominicana</t>
  </si>
  <si>
    <t>474 Aruba</t>
  </si>
  <si>
    <t>475 Curaçao</t>
  </si>
  <si>
    <t>480 Colombia</t>
  </si>
  <si>
    <t>484 Venezuela</t>
  </si>
  <si>
    <t>492 Surinam</t>
  </si>
  <si>
    <t>500 Ecuador</t>
  </si>
  <si>
    <t>504 Perú</t>
  </si>
  <si>
    <t>508 Brasil</t>
  </si>
  <si>
    <t>512 Chile</t>
  </si>
  <si>
    <t>520 Paraguay</t>
  </si>
  <si>
    <t>524 Uruguay</t>
  </si>
  <si>
    <t>528 Argentina</t>
  </si>
  <si>
    <t>600 Chipre</t>
  </si>
  <si>
    <t>604 Líbano</t>
  </si>
  <si>
    <t>612 Irak</t>
  </si>
  <si>
    <t>616 Irán</t>
  </si>
  <si>
    <t>624 Israel</t>
  </si>
  <si>
    <t>628 Jordania</t>
  </si>
  <si>
    <t>632 Arabia Saudí</t>
  </si>
  <si>
    <t>636 Kuwait</t>
  </si>
  <si>
    <t>640 Bahrein</t>
  </si>
  <si>
    <t>644 Qatar</t>
  </si>
  <si>
    <t>647 Emiratos Árabes Unidos</t>
  </si>
  <si>
    <t>649 Omán</t>
  </si>
  <si>
    <t>662 Pakistán</t>
  </si>
  <si>
    <t>664 India</t>
  </si>
  <si>
    <t>669 Sri Lanka</t>
  </si>
  <si>
    <t>680 Tailandia</t>
  </si>
  <si>
    <t>690 Vietnam</t>
  </si>
  <si>
    <t>700 Indonesia</t>
  </si>
  <si>
    <t>701 Malasia</t>
  </si>
  <si>
    <t>706 Singapur</t>
  </si>
  <si>
    <t>708 Filipinas</t>
  </si>
  <si>
    <t>716 Mongolia</t>
  </si>
  <si>
    <t>720 China</t>
  </si>
  <si>
    <t>728 Corea del Sur (Rep. de Corea)</t>
  </si>
  <si>
    <t>732 Japón</t>
  </si>
  <si>
    <t>736 Taiwán</t>
  </si>
  <si>
    <t>740 Hong-Kong</t>
  </si>
  <si>
    <t>743 Macao</t>
  </si>
  <si>
    <t>800 Australia</t>
  </si>
  <si>
    <t>804 Nueva Zelanda</t>
  </si>
  <si>
    <t>ENERO-DICIEMBRE</t>
  </si>
  <si>
    <t>%2023/22.</t>
  </si>
  <si>
    <t>1ER TRIMESTRE</t>
  </si>
  <si>
    <t>236 Burkina Faso</t>
  </si>
  <si>
    <t>696 Camboya</t>
  </si>
  <si>
    <t>EVOLUCIÓN EXPORTACIONES ESPAÑOLAS DE FLORES Y PLANTAS POR PAÍSES DESTINO</t>
  </si>
  <si>
    <t>EVOLUCIÓN IMPORTACIONES ESPAÑOLAS DE FLORES Y PLANTAS POR PAÍSES DESTINO</t>
  </si>
  <si>
    <t>078 Azerbaiján</t>
  </si>
  <si>
    <t>080 Turkmenistán</t>
  </si>
  <si>
    <t>082 Tajikistán</t>
  </si>
  <si>
    <t>083 Kirguistán</t>
  </si>
  <si>
    <t>370 Madagascar</t>
  </si>
  <si>
    <t>378 Zambia</t>
  </si>
  <si>
    <t>382 Zimbabwe</t>
  </si>
  <si>
    <t>389 Namibia</t>
  </si>
  <si>
    <t>393 Swazilandia</t>
  </si>
  <si>
    <t>413 Bermudas</t>
  </si>
  <si>
    <t>421 Belice</t>
  </si>
  <si>
    <t>453 Bahamas</t>
  </si>
  <si>
    <t>464 Jamaica</t>
  </si>
  <si>
    <t>466 Sant Bartolomé</t>
  </si>
  <si>
    <t>479 San Martín</t>
  </si>
  <si>
    <t>516 Bolivia</t>
  </si>
  <si>
    <t>660 Afganistán</t>
  </si>
  <si>
    <t>672 Nepal</t>
  </si>
  <si>
    <t>816 Vanuatu</t>
  </si>
  <si>
    <t>822 Polinesia Francesa</t>
  </si>
  <si>
    <t>ALBANIA</t>
  </si>
  <si>
    <t>ALEMANIA</t>
  </si>
  <si>
    <t>ANDORRA</t>
  </si>
  <si>
    <t>ANGOLA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</si>
  <si>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</si>
  <si>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</si>
  <si>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</si>
  <si>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</si>
  <si>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</si>
  <si>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</si>
  <si>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</si>
  <si>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AZERBAIYAN</t>
  </si>
  <si>
    <t>BAHREIN</t>
  </si>
  <si>
    <t>BÉLGICA</t>
  </si>
  <si>
    <t>BELICE</t>
  </si>
  <si>
    <t>BENIN</t>
  </si>
  <si>
    <t>BOLIVIA</t>
  </si>
  <si>
    <t>BOSNIA HERZEGOVINA</t>
  </si>
  <si>
    <t>BRASIL</t>
  </si>
  <si>
    <t>BULGARIA</t>
  </si>
  <si>
    <t>CABO VERDE</t>
  </si>
  <si>
    <t>CAMBOYA</t>
  </si>
  <si>
    <t>CANADA</t>
  </si>
  <si>
    <t>CHILE</t>
  </si>
  <si>
    <t>CHINA</t>
  </si>
  <si>
    <t>CHIPRE</t>
  </si>
  <si>
    <t>COLOMBIA</t>
  </si>
  <si>
    <t>COREA DEL SUR</t>
  </si>
  <si>
    <t>COSTA DE MARFIL</t>
  </si>
  <si>
    <t>COSTA RICA</t>
  </si>
  <si>
    <t>CROACIA</t>
  </si>
  <si>
    <t>DINAMARCA</t>
  </si>
  <si>
    <t>E.A.U.</t>
  </si>
  <si>
    <t>ECUADOR</t>
  </si>
  <si>
    <t>EGIPTO</t>
  </si>
  <si>
    <t>EL SALVADOR</t>
  </si>
  <si>
    <t>ESLOVAQUIA</t>
  </si>
  <si>
    <t>ESLOVENIA</t>
  </si>
  <si>
    <t>ESTADOS UNIDOS</t>
  </si>
  <si>
    <t>ESTONIA</t>
  </si>
  <si>
    <t>ETIOPIA</t>
  </si>
  <si>
    <t>FILIPINAS</t>
  </si>
  <si>
    <t>FINLANDIA</t>
  </si>
  <si>
    <t>FRANCIA</t>
  </si>
  <si>
    <t>GAMBIA</t>
  </si>
  <si>
    <t>GEORGIA</t>
  </si>
  <si>
    <t>GHANA</t>
  </si>
  <si>
    <t>GIBRALTAR</t>
  </si>
  <si>
    <t>GRECIA</t>
  </si>
  <si>
    <t>GUATEMALA</t>
  </si>
  <si>
    <t>GUINEA ECUATORIAL</t>
  </si>
  <si>
    <t>HONDURAS</t>
  </si>
  <si>
    <t>HONG-KONG</t>
  </si>
  <si>
    <t>HUNGRIA</t>
  </si>
  <si>
    <t>INDIA</t>
  </si>
  <si>
    <t>INDONESIA</t>
  </si>
  <si>
    <t>IRAK</t>
  </si>
  <si>
    <t>IRAN</t>
  </si>
  <si>
    <t>IRLANDA</t>
  </si>
  <si>
    <t>ISLANDIA</t>
  </si>
  <si>
    <t>ISRAEL</t>
  </si>
  <si>
    <t>ITALIA</t>
  </si>
  <si>
    <t>JAPON</t>
  </si>
  <si>
    <t>JORDANIA</t>
  </si>
  <si>
    <t>KENIA</t>
  </si>
  <si>
    <t>KIRGUIZISTAN</t>
  </si>
  <si>
    <t>KUWAIT</t>
  </si>
  <si>
    <t>LETONIA</t>
  </si>
  <si>
    <t>LIBANO</t>
  </si>
  <si>
    <t>LIBERIA</t>
  </si>
  <si>
    <t>LIBIA</t>
  </si>
  <si>
    <t>LITUANIA</t>
  </si>
  <si>
    <t>LUXEMBURGO</t>
  </si>
  <si>
    <t>MACEDONIA</t>
  </si>
  <si>
    <t>MALASIA</t>
  </si>
  <si>
    <t>MALI</t>
  </si>
  <si>
    <t>MALTA</t>
  </si>
  <si>
    <t>MARRUECOS</t>
  </si>
  <si>
    <t>MAURICIO</t>
  </si>
  <si>
    <t>MAURITANIA</t>
  </si>
  <si>
    <t>MEXICO</t>
  </si>
  <si>
    <t>MOLDAVIA</t>
  </si>
  <si>
    <t>MONTENEGRO</t>
  </si>
  <si>
    <t>NAMIBIA</t>
  </si>
  <si>
    <t>NEPAL</t>
  </si>
  <si>
    <t>NICARAGUA</t>
  </si>
  <si>
    <t>NIGERIA</t>
  </si>
  <si>
    <t>NORUEGA</t>
  </si>
  <si>
    <t>NUEVA ZELANDA</t>
  </si>
  <si>
    <t>País sin determinar</t>
  </si>
  <si>
    <t>PAISES BAJOS</t>
  </si>
  <si>
    <t>PAKISTAN</t>
  </si>
  <si>
    <t>PANAMA</t>
  </si>
  <si>
    <t>PARAGUAY</t>
  </si>
  <si>
    <t>PERU</t>
  </si>
  <si>
    <t>POLINESIA FRANCESA</t>
  </si>
  <si>
    <t>POLONIA</t>
  </si>
  <si>
    <t>PORTUGAL</t>
  </si>
  <si>
    <t>QATAR</t>
  </si>
  <si>
    <t>REINO UNIDO</t>
  </si>
  <si>
    <t>REP. CHECA</t>
  </si>
  <si>
    <t>REP. DOMINICANA</t>
  </si>
  <si>
    <t>RUMANIA</t>
  </si>
  <si>
    <t>RUSIA</t>
  </si>
  <si>
    <t>SAN BARTOLOMÉ</t>
  </si>
  <si>
    <t>SAN MARTÍN</t>
  </si>
  <si>
    <t>SENEGAL</t>
  </si>
  <si>
    <t>SERBIA</t>
  </si>
  <si>
    <t>SINGAPUR</t>
  </si>
  <si>
    <t>SRI LANKA</t>
  </si>
  <si>
    <t>SUDAFRICA</t>
  </si>
  <si>
    <t>SUECIA</t>
  </si>
  <si>
    <t>SUIZA</t>
  </si>
  <si>
    <t>SURINAM</t>
  </si>
  <si>
    <t>TAILANDIA</t>
  </si>
  <si>
    <t>TAIWAN</t>
  </si>
  <si>
    <t>TANZANIA</t>
  </si>
  <si>
    <t>TAYIKISTAN</t>
  </si>
  <si>
    <t>TUNEZ</t>
  </si>
  <si>
    <t>TURQUIA</t>
  </si>
  <si>
    <t>UCRANIA</t>
  </si>
  <si>
    <t>UGANDA</t>
  </si>
  <si>
    <t>URUGUAY</t>
  </si>
  <si>
    <t>UZBEKISTAN</t>
  </si>
  <si>
    <t>VENEZUELA</t>
  </si>
  <si>
    <t>VIETNAM</t>
  </si>
  <si>
    <t>ZAIRE</t>
  </si>
  <si>
    <t>ZAMBIA</t>
  </si>
  <si>
    <t>ZIMBAWE</t>
  </si>
  <si>
    <t>Europa</t>
  </si>
  <si>
    <t>CUBA</t>
  </si>
  <si>
    <t>KAZAJSTAN</t>
  </si>
  <si>
    <t>LIECHTENSTEIN</t>
  </si>
  <si>
    <t>OMAN</t>
  </si>
  <si>
    <t>CAMERUN</t>
  </si>
  <si>
    <t>CONGO</t>
  </si>
  <si>
    <t>KOSOVO</t>
  </si>
  <si>
    <t>MONGOLIA</t>
  </si>
  <si>
    <t>Territorios del sur franc</t>
  </si>
  <si>
    <t>1ER SEMESTRE</t>
  </si>
  <si>
    <t>GUINEA BISSAU</t>
  </si>
  <si>
    <t>MADAGASCAR</t>
  </si>
  <si>
    <t>SUDAN</t>
  </si>
  <si>
    <t>MOZAMBIQUE</t>
  </si>
  <si>
    <t>TURKEMNISTAN</t>
  </si>
  <si>
    <t>SIERRA LEONA</t>
  </si>
  <si>
    <t>BURKINA FASO</t>
  </si>
  <si>
    <t>CURASAO</t>
  </si>
  <si>
    <t>NIGER</t>
  </si>
  <si>
    <t>enero-noviembre</t>
  </si>
  <si>
    <t>enero-diciembre</t>
  </si>
  <si>
    <t>BAHAMAS</t>
  </si>
  <si>
    <t>LAOS</t>
  </si>
  <si>
    <t>NAURU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</si>
</sst>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0"/>
    <xf numFmtId="0" fontId="6" fillId="0" borderId="1" applyNumberFormat="0" applyFill="0" applyAlignment="0" applyProtection="0"/>
    <xf numFmtId="0" fontId="1" fillId="2" borderId="0" applyNumberFormat="0" applyBorder="0" applyAlignment="0" applyProtection="0"/>
  </cellStyleXfs>
  <cellXfs count="32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0" fontId="3" fillId="0" borderId="0" xfId="1" applyFont="1"/>
    <xf numFmtId="0" fontId="5" fillId="0" borderId="0" xfId="1" applyFont="1"/>
    <xf numFmtId="3" fontId="6" fillId="0" borderId="1" xfId="2" applyNumberFormat="1" applyFill="1" applyAlignment="1">
      <alignment horizontal="center"/>
    </xf>
    <xf numFmtId="3" fontId="7" fillId="0" borderId="0" xfId="3" applyNumberFormat="1" applyFont="1" applyFill="1" applyBorder="1" applyAlignment="1">
      <alignment horizontal="left"/>
    </xf>
    <xf numFmtId="3" fontId="8" fillId="0" borderId="0" xfId="3" applyNumberFormat="1" applyFont="1" applyFill="1" applyBorder="1"/>
    <xf numFmtId="3" fontId="6" fillId="0" borderId="1" xfId="2" applyNumberFormat="1" applyFill="1" applyAlignment="1">
      <alignment horizontal="right"/>
    </xf>
    <xf numFmtId="3" fontId="6" fillId="0" borderId="1" xfId="2" applyNumberFormat="1" applyFill="1"/>
    <xf numFmtId="3" fontId="7" fillId="0" borderId="0" xfId="3" applyNumberFormat="1" applyFont="1" applyFill="1" applyBorder="1"/>
    <xf numFmtId="3" fontId="6" fillId="0" borderId="0" xfId="3" applyNumberFormat="1" applyFont="1" applyFill="1" applyBorder="1"/>
    <xf numFmtId="3" fontId="7" fillId="3" borderId="0" xfId="3" applyNumberFormat="1" applyFont="1" applyFill="1" applyBorder="1" applyAlignment="1">
      <alignment horizontal="left"/>
    </xf>
    <xf numFmtId="3" fontId="8" fillId="3" borderId="0" xfId="3" applyNumberFormat="1" applyFont="1" applyFill="1" applyBorder="1"/>
    <xf numFmtId="3" fontId="6" fillId="3" borderId="1" xfId="2" applyNumberFormat="1" applyFill="1" applyAlignment="1">
      <alignment horizontal="right"/>
    </xf>
    <xf numFmtId="3" fontId="6" fillId="3" borderId="1" xfId="2" applyNumberFormat="1" applyFill="1"/>
    <xf numFmtId="0" fontId="0" fillId="4" borderId="0" xfId="0" applyFill="1"/>
    <xf numFmtId="3" fontId="7" fillId="4" borderId="0" xfId="3" applyNumberFormat="1" applyFont="1" applyFill="1" applyBorder="1" applyAlignment="1">
      <alignment horizontal="left"/>
    </xf>
    <xf numFmtId="3" fontId="8" fillId="4" borderId="0" xfId="3" applyNumberFormat="1" applyFont="1" applyFill="1" applyBorder="1"/>
    <xf numFmtId="0" fontId="0" fillId="3" borderId="0" xfId="0" applyFill="1"/>
    <xf numFmtId="3" fontId="6" fillId="5" borderId="1" xfId="2" applyNumberFormat="1" applyFill="1" applyAlignment="1">
      <alignment horizontal="right"/>
    </xf>
    <xf numFmtId="3" fontId="6" fillId="5" borderId="1" xfId="2" applyNumberFormat="1" applyFill="1"/>
    <xf numFmtId="0" fontId="0" fillId="5" borderId="0" xfId="0" applyFill="1"/>
    <xf numFmtId="0" fontId="0" fillId="0" borderId="0" xfId="0" applyAlignment="1">
      <alignment horizontal="left"/>
    </xf>
    <xf numFmtId="0" fontId="4" fillId="0" borderId="0" xfId="1" applyFont="1" applyAlignment="1">
      <alignment horizontal="right"/>
    </xf>
    <xf numFmtId="3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">
    <cellStyle name="20% - Énfasis3 2" xfId="3" xr:uid="{090C7E6F-5FD7-4A96-B133-F37DAF1E60B0}"/>
    <cellStyle name="Normal" xfId="0" builtinId="0"/>
    <cellStyle name="Normal 2" xfId="1" xr:uid="{9391B1AC-21A2-47A9-B428-64CFF092F69D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CB9B-8FC2-4B00-9F58-9F02B2EF1533}">
  <sheetPr>
    <pageSetUpPr fitToPage="1"/>
  </sheetPr>
  <dimension ref="A3:O166"/>
  <sheetViews>
    <sheetView workbookViewId="0">
      <selection activeCell="I67" sqref="I67"/>
    </sheetView>
  </sheetViews>
  <sheetFormatPr baseColWidth="10" defaultRowHeight="14.4" x14ac:dyDescent="0.3"/>
  <cols>
    <col min="1" max="1" width="27.109375" customWidth="1"/>
    <col min="2" max="7" width="11.21875" customWidth="1"/>
    <col min="9" max="9" width="29.21875" customWidth="1"/>
    <col min="10" max="15" width="13" customWidth="1"/>
  </cols>
  <sheetData>
    <row r="3" spans="1:15" ht="18" x14ac:dyDescent="0.35">
      <c r="A3" s="1" t="s">
        <v>139</v>
      </c>
      <c r="B3" s="2"/>
      <c r="C3" s="2"/>
      <c r="D3" s="2"/>
      <c r="E3" s="2"/>
      <c r="F3" s="2"/>
      <c r="G3" s="2"/>
      <c r="I3" s="1" t="s">
        <v>140</v>
      </c>
      <c r="J3" s="2"/>
      <c r="K3" s="2"/>
      <c r="L3" s="2"/>
      <c r="M3" s="2"/>
      <c r="N3" s="2"/>
      <c r="O3" s="2"/>
    </row>
    <row r="4" spans="1:15" ht="18" x14ac:dyDescent="0.35">
      <c r="A4" s="1" t="s">
        <v>134</v>
      </c>
      <c r="B4" s="3"/>
      <c r="C4" s="3"/>
      <c r="D4" s="3"/>
      <c r="E4" s="3"/>
      <c r="F4" s="3"/>
      <c r="G4" s="3"/>
      <c r="I4" s="1" t="s">
        <v>134</v>
      </c>
      <c r="J4" s="3"/>
      <c r="K4" s="3"/>
      <c r="L4" s="3"/>
      <c r="M4" s="3"/>
      <c r="N4" s="3"/>
      <c r="O4" s="3"/>
    </row>
    <row r="5" spans="1:15" ht="18" x14ac:dyDescent="0.35">
      <c r="A5" s="4" t="s">
        <v>3</v>
      </c>
      <c r="B5" s="5"/>
      <c r="C5" s="5"/>
      <c r="D5" s="5"/>
      <c r="E5" s="5"/>
      <c r="F5" s="5"/>
      <c r="G5" s="5"/>
      <c r="I5" s="4" t="s">
        <v>3</v>
      </c>
      <c r="J5" s="5"/>
      <c r="K5" s="5"/>
      <c r="L5" s="5"/>
      <c r="M5" s="5"/>
      <c r="N5" s="5"/>
      <c r="O5" s="5"/>
    </row>
    <row r="6" spans="1:15" ht="18" x14ac:dyDescent="0.35">
      <c r="A6" s="4"/>
      <c r="B6" s="5"/>
      <c r="C6" s="5"/>
      <c r="D6" s="5"/>
      <c r="E6" s="5"/>
      <c r="F6" s="5"/>
      <c r="G6" s="5"/>
      <c r="I6" s="4"/>
      <c r="J6" s="5"/>
      <c r="K6" s="5"/>
      <c r="L6" s="5"/>
      <c r="M6" s="5"/>
      <c r="N6" s="5"/>
      <c r="O6" s="5"/>
    </row>
    <row r="7" spans="1:15" ht="15" thickBot="1" x14ac:dyDescent="0.35">
      <c r="A7" s="6"/>
      <c r="B7" s="6">
        <v>2018</v>
      </c>
      <c r="C7" s="6">
        <v>2019</v>
      </c>
      <c r="D7" s="6">
        <v>2020</v>
      </c>
      <c r="E7" s="6">
        <v>2021</v>
      </c>
      <c r="F7" s="6">
        <v>2022</v>
      </c>
      <c r="G7" s="6" t="s">
        <v>4</v>
      </c>
      <c r="I7" s="6"/>
      <c r="J7" s="6">
        <v>2018</v>
      </c>
      <c r="K7" s="6">
        <v>2019</v>
      </c>
      <c r="L7" s="6">
        <v>2020</v>
      </c>
      <c r="M7" s="6">
        <v>2021</v>
      </c>
      <c r="N7" s="6">
        <v>2022</v>
      </c>
      <c r="O7" s="6" t="s">
        <v>4</v>
      </c>
    </row>
    <row r="8" spans="1:15" ht="15" thickTop="1" x14ac:dyDescent="0.3">
      <c r="A8" s="18" t="s">
        <v>9</v>
      </c>
      <c r="B8" s="19">
        <v>101833.58438999999</v>
      </c>
      <c r="C8" s="19">
        <v>106422.87941999997</v>
      </c>
      <c r="D8" s="19">
        <v>112220.51961</v>
      </c>
      <c r="E8" s="19">
        <v>161196.43492</v>
      </c>
      <c r="F8" s="19">
        <v>149871.78444000002</v>
      </c>
      <c r="G8" s="19">
        <f t="shared" ref="G8:G38" si="0">IF(E8&lt;&gt;"",((F8-E8)*100)/E8,"")</f>
        <v>-7.0253727916627184</v>
      </c>
      <c r="H8" s="17"/>
      <c r="I8" s="18" t="s">
        <v>9</v>
      </c>
      <c r="J8" s="19">
        <v>8391.4429800000016</v>
      </c>
      <c r="K8" s="19">
        <v>7496.709109999998</v>
      </c>
      <c r="L8" s="19">
        <v>9360.7838799999972</v>
      </c>
      <c r="M8" s="19">
        <v>12606.10176</v>
      </c>
      <c r="N8" s="19">
        <v>14864.2981</v>
      </c>
      <c r="O8" s="19">
        <f t="shared" ref="O8:O71" si="1">IF(M8&lt;&gt;"",((N8-M8)*100)/M8,"")</f>
        <v>17.91351825482964</v>
      </c>
    </row>
    <row r="9" spans="1:15" x14ac:dyDescent="0.3">
      <c r="A9" s="18" t="s">
        <v>10</v>
      </c>
      <c r="B9" s="19">
        <v>65276.061080000014</v>
      </c>
      <c r="C9" s="19">
        <v>81139.622620000009</v>
      </c>
      <c r="D9" s="19">
        <v>78848.484499999977</v>
      </c>
      <c r="E9" s="19">
        <v>92538.26456000004</v>
      </c>
      <c r="F9" s="19">
        <v>94737.683220000021</v>
      </c>
      <c r="G9" s="19">
        <f t="shared" si="0"/>
        <v>2.3767667034364148</v>
      </c>
      <c r="H9" s="17"/>
      <c r="I9" s="18" t="s">
        <v>10</v>
      </c>
      <c r="J9" s="19">
        <v>87186.74298000001</v>
      </c>
      <c r="K9" s="19">
        <v>94000.864320000022</v>
      </c>
      <c r="L9" s="19">
        <v>91196.135280000017</v>
      </c>
      <c r="M9" s="19">
        <v>130615.72302</v>
      </c>
      <c r="N9" s="19">
        <v>147489.44394999996</v>
      </c>
      <c r="O9" s="19">
        <f t="shared" si="1"/>
        <v>12.918598572865712</v>
      </c>
    </row>
    <row r="10" spans="1:15" x14ac:dyDescent="0.3">
      <c r="A10" s="18" t="s">
        <v>11</v>
      </c>
      <c r="B10" s="19">
        <v>27453.82763</v>
      </c>
      <c r="C10" s="19">
        <v>31691.932760000003</v>
      </c>
      <c r="D10" s="19">
        <v>42776.447389999994</v>
      </c>
      <c r="E10" s="19">
        <v>51132.972280000009</v>
      </c>
      <c r="F10" s="19">
        <v>53988.908410000011</v>
      </c>
      <c r="G10" s="19">
        <f t="shared" si="0"/>
        <v>5.5853121824429204</v>
      </c>
      <c r="H10" s="17"/>
      <c r="I10" s="18" t="s">
        <v>11</v>
      </c>
      <c r="J10" s="19">
        <v>11667.973919999997</v>
      </c>
      <c r="K10" s="19">
        <v>14213.660529999994</v>
      </c>
      <c r="L10" s="19">
        <v>10805.506990000005</v>
      </c>
      <c r="M10" s="19">
        <v>12417.673760000003</v>
      </c>
      <c r="N10" s="19">
        <v>15403.340220000004</v>
      </c>
      <c r="O10" s="19">
        <f t="shared" si="1"/>
        <v>24.04368577967859</v>
      </c>
    </row>
    <row r="11" spans="1:15" x14ac:dyDescent="0.3">
      <c r="A11" s="18" t="s">
        <v>12</v>
      </c>
      <c r="B11" s="19">
        <v>31567.773019999993</v>
      </c>
      <c r="C11" s="19">
        <v>30333.121979999993</v>
      </c>
      <c r="D11" s="19">
        <v>28646.633029999997</v>
      </c>
      <c r="E11" s="19">
        <v>42901.580150000016</v>
      </c>
      <c r="F11" s="19">
        <v>43494.129060000007</v>
      </c>
      <c r="G11" s="19">
        <f t="shared" si="0"/>
        <v>1.3811820169052449</v>
      </c>
      <c r="H11" s="17"/>
      <c r="I11" s="18" t="s">
        <v>12</v>
      </c>
      <c r="J11" s="19">
        <v>17986.385719999998</v>
      </c>
      <c r="K11" s="19">
        <v>20259.6031</v>
      </c>
      <c r="L11" s="19">
        <v>20852.653210000004</v>
      </c>
      <c r="M11" s="19">
        <v>26500.823799999987</v>
      </c>
      <c r="N11" s="19">
        <v>29380.005069999999</v>
      </c>
      <c r="O11" s="19">
        <f t="shared" si="1"/>
        <v>10.864497238761361</v>
      </c>
    </row>
    <row r="12" spans="1:15" x14ac:dyDescent="0.3">
      <c r="A12" s="13" t="s">
        <v>13</v>
      </c>
      <c r="B12" s="14">
        <v>10545.99806</v>
      </c>
      <c r="C12" s="14">
        <v>11307.138859999999</v>
      </c>
      <c r="D12" s="14">
        <v>13533.915449999997</v>
      </c>
      <c r="E12" s="14">
        <v>12199.633160000003</v>
      </c>
      <c r="F12" s="14">
        <v>12562.598620000002</v>
      </c>
      <c r="G12" s="14">
        <f t="shared" si="0"/>
        <v>2.9752161826479</v>
      </c>
      <c r="I12" s="13" t="s">
        <v>13</v>
      </c>
      <c r="J12" s="14">
        <v>1309.9473599999997</v>
      </c>
      <c r="K12" s="14">
        <v>1894.0357000000001</v>
      </c>
      <c r="L12" s="14">
        <v>2385.3776800000001</v>
      </c>
      <c r="M12" s="14">
        <v>441.66354999999999</v>
      </c>
      <c r="N12" s="14">
        <v>776.27442000000008</v>
      </c>
      <c r="O12" s="14">
        <f t="shared" si="1"/>
        <v>75.761486316903458</v>
      </c>
    </row>
    <row r="13" spans="1:15" x14ac:dyDescent="0.3">
      <c r="A13" s="18" t="s">
        <v>14</v>
      </c>
      <c r="B13" s="19">
        <v>199.44825999999998</v>
      </c>
      <c r="C13" s="19">
        <v>222.89729999999997</v>
      </c>
      <c r="D13" s="19">
        <v>145.09344999999999</v>
      </c>
      <c r="E13" s="19">
        <v>120.74657000000001</v>
      </c>
      <c r="F13" s="19">
        <v>153.38769000000002</v>
      </c>
      <c r="G13" s="19">
        <f t="shared" si="0"/>
        <v>27.032751323702207</v>
      </c>
      <c r="H13" s="17"/>
      <c r="I13" s="18" t="s">
        <v>14</v>
      </c>
      <c r="J13" s="19">
        <v>25.31964</v>
      </c>
      <c r="K13" s="19">
        <v>5.6596100000000007</v>
      </c>
      <c r="L13" s="19">
        <v>8.36754</v>
      </c>
      <c r="M13" s="19">
        <v>15.012</v>
      </c>
      <c r="N13" s="19">
        <v>22.886970000000002</v>
      </c>
      <c r="O13" s="19">
        <f t="shared" si="1"/>
        <v>52.457833733013594</v>
      </c>
    </row>
    <row r="14" spans="1:15" x14ac:dyDescent="0.3">
      <c r="A14" s="18" t="s">
        <v>15</v>
      </c>
      <c r="B14" s="19">
        <v>2062.7800999999999</v>
      </c>
      <c r="C14" s="19">
        <v>2071.4813299999996</v>
      </c>
      <c r="D14" s="19">
        <v>3236.1378300000001</v>
      </c>
      <c r="E14" s="19">
        <v>4944.7254500000017</v>
      </c>
      <c r="F14" s="19">
        <v>5579.9590100000005</v>
      </c>
      <c r="G14" s="19">
        <f t="shared" si="0"/>
        <v>12.846690204003107</v>
      </c>
      <c r="H14" s="17"/>
      <c r="I14" s="18" t="s">
        <v>15</v>
      </c>
      <c r="J14" s="19">
        <v>228.55626000000004</v>
      </c>
      <c r="K14" s="19">
        <v>220.00216</v>
      </c>
      <c r="L14" s="19">
        <v>281.19912000000005</v>
      </c>
      <c r="M14" s="19">
        <v>375.42686999999995</v>
      </c>
      <c r="N14" s="19">
        <v>370.17757</v>
      </c>
      <c r="O14" s="19">
        <f t="shared" si="1"/>
        <v>-1.3982217095968514</v>
      </c>
    </row>
    <row r="15" spans="1:15" x14ac:dyDescent="0.3">
      <c r="A15" s="18" t="s">
        <v>16</v>
      </c>
      <c r="B15" s="19">
        <v>7290.2659599999997</v>
      </c>
      <c r="C15" s="19">
        <v>8719.64012</v>
      </c>
      <c r="D15" s="19">
        <v>8592.7756200000003</v>
      </c>
      <c r="E15" s="19">
        <v>13519.934749999999</v>
      </c>
      <c r="F15" s="19">
        <v>18094.069870000003</v>
      </c>
      <c r="G15" s="19">
        <f t="shared" si="0"/>
        <v>33.832523636994658</v>
      </c>
      <c r="H15" s="17"/>
      <c r="I15" s="18" t="s">
        <v>16</v>
      </c>
      <c r="J15" s="19">
        <v>22.939</v>
      </c>
      <c r="K15" s="19">
        <v>366.26610000000005</v>
      </c>
      <c r="L15" s="19">
        <v>1775.3064899999999</v>
      </c>
      <c r="M15" s="19">
        <v>1320.4406200000001</v>
      </c>
      <c r="N15" s="19">
        <v>964.89504000000011</v>
      </c>
      <c r="O15" s="19">
        <f t="shared" si="1"/>
        <v>-26.926283137215208</v>
      </c>
    </row>
    <row r="16" spans="1:15" x14ac:dyDescent="0.3">
      <c r="A16" s="18" t="s">
        <v>17</v>
      </c>
      <c r="B16" s="19">
        <v>38594.155310000002</v>
      </c>
      <c r="C16" s="19">
        <v>51629.105989999989</v>
      </c>
      <c r="D16" s="19">
        <v>49607.803550000011</v>
      </c>
      <c r="E16" s="19">
        <v>61763.225680000003</v>
      </c>
      <c r="F16" s="19">
        <v>74940.438200000004</v>
      </c>
      <c r="G16" s="19">
        <f t="shared" si="0"/>
        <v>21.335045854425005</v>
      </c>
      <c r="H16" s="17"/>
      <c r="I16" s="18" t="s">
        <v>17</v>
      </c>
      <c r="J16" s="19">
        <v>8147.9965900000007</v>
      </c>
      <c r="K16" s="19">
        <v>8626.5873000000029</v>
      </c>
      <c r="L16" s="19">
        <v>10902.539579999997</v>
      </c>
      <c r="M16" s="19">
        <v>12271.497300000001</v>
      </c>
      <c r="N16" s="19">
        <v>11913.51442</v>
      </c>
      <c r="O16" s="19">
        <f t="shared" si="1"/>
        <v>-2.9171899015126814</v>
      </c>
    </row>
    <row r="17" spans="1:15" x14ac:dyDescent="0.3">
      <c r="A17" s="18" t="s">
        <v>18</v>
      </c>
      <c r="B17" s="19">
        <v>9523.431550000003</v>
      </c>
      <c r="C17" s="19">
        <v>10493.001919999997</v>
      </c>
      <c r="D17" s="19">
        <v>9867.8878300000033</v>
      </c>
      <c r="E17" s="19">
        <v>15228.659809999999</v>
      </c>
      <c r="F17" s="19">
        <v>14729.396750000002</v>
      </c>
      <c r="G17" s="19">
        <f t="shared" si="0"/>
        <v>-3.2784438435754741</v>
      </c>
      <c r="H17" s="17"/>
      <c r="I17" s="18" t="s">
        <v>18</v>
      </c>
      <c r="J17" s="19">
        <v>3193.4436999999998</v>
      </c>
      <c r="K17" s="19">
        <v>3279.39075</v>
      </c>
      <c r="L17" s="19">
        <v>2707.9388900000004</v>
      </c>
      <c r="M17" s="19">
        <v>3829.7517500000008</v>
      </c>
      <c r="N17" s="19">
        <v>4078.0133399999995</v>
      </c>
      <c r="O17" s="19">
        <f t="shared" si="1"/>
        <v>6.4824460227741563</v>
      </c>
    </row>
    <row r="18" spans="1:15" x14ac:dyDescent="0.3">
      <c r="A18" s="18" t="s">
        <v>19</v>
      </c>
      <c r="B18" s="19">
        <v>35.60136</v>
      </c>
      <c r="C18" s="19">
        <v>62.119140000000002</v>
      </c>
      <c r="D18" s="19">
        <v>50.023069999999997</v>
      </c>
      <c r="E18" s="19">
        <v>66.908960000000008</v>
      </c>
      <c r="F18" s="19">
        <v>114.88233000000001</v>
      </c>
      <c r="G18" s="19">
        <f t="shared" si="0"/>
        <v>71.699470444616082</v>
      </c>
      <c r="H18" s="17"/>
      <c r="I18" s="18" t="s">
        <v>19</v>
      </c>
      <c r="J18" s="19"/>
      <c r="K18" s="19">
        <v>60.88</v>
      </c>
      <c r="L18" s="19">
        <v>21.63</v>
      </c>
      <c r="M18" s="19">
        <v>650.8234799999999</v>
      </c>
      <c r="N18" s="19">
        <v>448.4751</v>
      </c>
      <c r="O18" s="19">
        <f t="shared" si="1"/>
        <v>-31.091130885443764</v>
      </c>
    </row>
    <row r="19" spans="1:15" x14ac:dyDescent="0.3">
      <c r="A19" s="13" t="s">
        <v>20</v>
      </c>
      <c r="B19" s="14"/>
      <c r="C19" s="14">
        <v>0.53459999999999996</v>
      </c>
      <c r="D19" s="14"/>
      <c r="E19" s="14">
        <v>0.2</v>
      </c>
      <c r="F19" s="14"/>
      <c r="G19" s="14">
        <f t="shared" si="0"/>
        <v>-100</v>
      </c>
      <c r="I19" s="13" t="s">
        <v>20</v>
      </c>
      <c r="J19" s="14"/>
      <c r="K19" s="14"/>
      <c r="L19" s="14"/>
      <c r="M19" s="14"/>
      <c r="N19" s="14"/>
      <c r="O19" s="14" t="str">
        <f t="shared" si="1"/>
        <v/>
      </c>
    </row>
    <row r="20" spans="1:15" x14ac:dyDescent="0.3">
      <c r="A20" s="13" t="s">
        <v>21</v>
      </c>
      <c r="B20" s="14">
        <v>98.932410000000004</v>
      </c>
      <c r="C20" s="14">
        <v>90.527460000000005</v>
      </c>
      <c r="D20" s="14">
        <v>112.03692999999998</v>
      </c>
      <c r="E20" s="14">
        <v>309.54338000000001</v>
      </c>
      <c r="F20" s="14">
        <v>265.53480000000002</v>
      </c>
      <c r="G20" s="14">
        <f t="shared" si="0"/>
        <v>-14.217257690989868</v>
      </c>
      <c r="I20" s="13" t="s">
        <v>21</v>
      </c>
      <c r="J20" s="14">
        <v>13.2784</v>
      </c>
      <c r="K20" s="14">
        <v>8.0190600000000014</v>
      </c>
      <c r="L20" s="14"/>
      <c r="M20" s="14">
        <v>0.65200000000000002</v>
      </c>
      <c r="N20" s="14">
        <v>0.24385000000000001</v>
      </c>
      <c r="O20" s="14">
        <f t="shared" si="1"/>
        <v>-62.599693251533736</v>
      </c>
    </row>
    <row r="21" spans="1:15" x14ac:dyDescent="0.3">
      <c r="A21" s="18" t="s">
        <v>22</v>
      </c>
      <c r="B21" s="19">
        <v>814.48642000000007</v>
      </c>
      <c r="C21" s="19">
        <v>1004.9949599999999</v>
      </c>
      <c r="D21" s="19">
        <v>1041.6778800000002</v>
      </c>
      <c r="E21" s="19">
        <v>1416.9258600000001</v>
      </c>
      <c r="F21" s="19">
        <v>1592.6342799999998</v>
      </c>
      <c r="G21" s="19">
        <f t="shared" si="0"/>
        <v>12.400678465985489</v>
      </c>
      <c r="H21" s="17"/>
      <c r="I21" s="18" t="s">
        <v>22</v>
      </c>
      <c r="J21" s="19">
        <v>2.3560099999999999</v>
      </c>
      <c r="K21" s="19">
        <v>1.395</v>
      </c>
      <c r="L21" s="19"/>
      <c r="M21" s="19">
        <v>1.0684499999999999</v>
      </c>
      <c r="N21" s="19">
        <v>0.60499999999999998</v>
      </c>
      <c r="O21" s="19">
        <f t="shared" si="1"/>
        <v>-43.375918386447651</v>
      </c>
    </row>
    <row r="22" spans="1:15" x14ac:dyDescent="0.3">
      <c r="A22" s="18" t="s">
        <v>23</v>
      </c>
      <c r="B22" s="19">
        <v>438.24323000000004</v>
      </c>
      <c r="C22" s="19">
        <v>354.69015999999999</v>
      </c>
      <c r="D22" s="19">
        <v>330.34444999999999</v>
      </c>
      <c r="E22" s="19">
        <v>332.62856999999997</v>
      </c>
      <c r="F22" s="19">
        <v>269.91339999999997</v>
      </c>
      <c r="G22" s="19">
        <f t="shared" si="0"/>
        <v>-18.854414700457031</v>
      </c>
      <c r="H22" s="17"/>
      <c r="I22" s="18" t="s">
        <v>23</v>
      </c>
      <c r="J22" s="19">
        <v>0.93820999999999999</v>
      </c>
      <c r="K22" s="19">
        <v>8.609E-2</v>
      </c>
      <c r="L22" s="19">
        <v>91.491489999999999</v>
      </c>
      <c r="M22" s="19">
        <v>152.6225</v>
      </c>
      <c r="N22" s="19">
        <v>176.77097000000001</v>
      </c>
      <c r="O22" s="19">
        <f t="shared" si="1"/>
        <v>15.822352536487085</v>
      </c>
    </row>
    <row r="23" spans="1:15" x14ac:dyDescent="0.3">
      <c r="A23" s="13" t="s">
        <v>24</v>
      </c>
      <c r="B23" s="14">
        <v>12.953609999999999</v>
      </c>
      <c r="C23" s="14">
        <v>3.4944899999999999</v>
      </c>
      <c r="D23" s="14"/>
      <c r="E23" s="14"/>
      <c r="F23" s="14"/>
      <c r="G23" s="14" t="str">
        <f t="shared" si="0"/>
        <v/>
      </c>
      <c r="I23" s="13" t="s">
        <v>24</v>
      </c>
      <c r="J23" s="14"/>
      <c r="K23" s="14"/>
      <c r="L23" s="14"/>
      <c r="M23" s="14"/>
      <c r="N23" s="14"/>
      <c r="O23" s="14" t="str">
        <f t="shared" si="1"/>
        <v/>
      </c>
    </row>
    <row r="24" spans="1:15" x14ac:dyDescent="0.3">
      <c r="A24" s="18" t="s">
        <v>25</v>
      </c>
      <c r="B24" s="19">
        <v>1800.0693599999993</v>
      </c>
      <c r="C24" s="19">
        <v>1984.8723399999997</v>
      </c>
      <c r="D24" s="19">
        <v>1785.8331599999999</v>
      </c>
      <c r="E24" s="19">
        <v>2217.0069000000003</v>
      </c>
      <c r="F24" s="19">
        <v>2954.0113899999997</v>
      </c>
      <c r="G24" s="19">
        <f t="shared" si="0"/>
        <v>33.243220397735307</v>
      </c>
      <c r="H24" s="17"/>
      <c r="I24" s="18" t="s">
        <v>25</v>
      </c>
      <c r="J24" s="19">
        <v>10.83944</v>
      </c>
      <c r="K24" s="19">
        <v>2.8219400000000001</v>
      </c>
      <c r="L24" s="19">
        <v>10.538810000000002</v>
      </c>
      <c r="M24" s="19">
        <v>9.8261499999999984</v>
      </c>
      <c r="N24" s="19">
        <v>239.49592999999999</v>
      </c>
      <c r="O24" s="19">
        <f t="shared" si="1"/>
        <v>2337.3323224253654</v>
      </c>
    </row>
    <row r="25" spans="1:15" x14ac:dyDescent="0.3">
      <c r="A25" s="13" t="s">
        <v>26</v>
      </c>
      <c r="B25" s="14">
        <v>6717.4243699999997</v>
      </c>
      <c r="C25" s="14">
        <v>6499.635589999999</v>
      </c>
      <c r="D25" s="14">
        <v>6781.0506700000005</v>
      </c>
      <c r="E25" s="14">
        <v>7465.6382299999987</v>
      </c>
      <c r="F25" s="14">
        <v>8232.5358400000005</v>
      </c>
      <c r="G25" s="14">
        <f t="shared" si="0"/>
        <v>10.272365019219555</v>
      </c>
      <c r="I25" s="13" t="s">
        <v>26</v>
      </c>
      <c r="J25" s="14">
        <v>11.08686</v>
      </c>
      <c r="K25" s="14">
        <v>16.802429999999998</v>
      </c>
      <c r="L25" s="14">
        <v>52.062479999999994</v>
      </c>
      <c r="M25" s="14">
        <v>99.954350000000019</v>
      </c>
      <c r="N25" s="14">
        <v>101.32247</v>
      </c>
      <c r="O25" s="14">
        <f t="shared" si="1"/>
        <v>1.3687448320157911</v>
      </c>
    </row>
    <row r="26" spans="1:15" x14ac:dyDescent="0.3">
      <c r="A26" s="13" t="s">
        <v>27</v>
      </c>
      <c r="B26" s="14">
        <v>1252.5473699999998</v>
      </c>
      <c r="C26" s="14">
        <v>1265.0723199999998</v>
      </c>
      <c r="D26" s="14">
        <v>1337.42542</v>
      </c>
      <c r="E26" s="14">
        <v>1423.5263499999999</v>
      </c>
      <c r="F26" s="14">
        <v>1682.8436599999998</v>
      </c>
      <c r="G26" s="14">
        <f t="shared" si="0"/>
        <v>18.216544428559398</v>
      </c>
      <c r="I26" s="13" t="s">
        <v>27</v>
      </c>
      <c r="J26" s="14"/>
      <c r="K26" s="14"/>
      <c r="L26" s="14"/>
      <c r="M26" s="14"/>
      <c r="N26" s="14"/>
      <c r="O26" s="14" t="str">
        <f t="shared" si="1"/>
        <v/>
      </c>
    </row>
    <row r="27" spans="1:15" x14ac:dyDescent="0.3">
      <c r="A27" s="13" t="s">
        <v>28</v>
      </c>
      <c r="B27" s="14">
        <v>226.40606</v>
      </c>
      <c r="C27" s="14">
        <v>316.19112000000007</v>
      </c>
      <c r="D27" s="14">
        <v>240.72418000000002</v>
      </c>
      <c r="E27" s="14">
        <v>297.13545999999991</v>
      </c>
      <c r="F27" s="14">
        <v>235.15585000000002</v>
      </c>
      <c r="G27" s="14">
        <f t="shared" si="0"/>
        <v>-20.859041865955653</v>
      </c>
      <c r="I27" s="13" t="s">
        <v>28</v>
      </c>
      <c r="J27" s="14"/>
      <c r="K27" s="14"/>
      <c r="L27" s="14"/>
      <c r="M27" s="14"/>
      <c r="N27" s="14"/>
      <c r="O27" s="14" t="str">
        <f t="shared" si="1"/>
        <v/>
      </c>
    </row>
    <row r="28" spans="1:15" x14ac:dyDescent="0.3">
      <c r="A28" s="18" t="s">
        <v>29</v>
      </c>
      <c r="B28" s="19">
        <v>387.78552999999999</v>
      </c>
      <c r="C28" s="19">
        <v>424.46744999999999</v>
      </c>
      <c r="D28" s="19">
        <v>505.07168000000001</v>
      </c>
      <c r="E28" s="19">
        <v>346.65675999999996</v>
      </c>
      <c r="F28" s="19">
        <v>600.61726999999996</v>
      </c>
      <c r="G28" s="19">
        <f t="shared" si="0"/>
        <v>73.259932966545932</v>
      </c>
      <c r="H28" s="17"/>
      <c r="I28" s="18" t="s">
        <v>29</v>
      </c>
      <c r="J28" s="19"/>
      <c r="K28" s="19"/>
      <c r="L28" s="19"/>
      <c r="M28" s="19"/>
      <c r="N28" s="19"/>
      <c r="O28" s="19" t="str">
        <f t="shared" si="1"/>
        <v/>
      </c>
    </row>
    <row r="29" spans="1:15" x14ac:dyDescent="0.3">
      <c r="A29" s="13" t="s">
        <v>30</v>
      </c>
      <c r="B29" s="14">
        <v>2132.7665000000002</v>
      </c>
      <c r="C29" s="14">
        <v>1306.2329299999999</v>
      </c>
      <c r="D29" s="14">
        <v>1358.0269499999999</v>
      </c>
      <c r="E29" s="14">
        <v>2072.79682</v>
      </c>
      <c r="F29" s="14">
        <v>2398.7814499999995</v>
      </c>
      <c r="G29" s="14">
        <f t="shared" si="0"/>
        <v>15.726800950997188</v>
      </c>
      <c r="I29" s="13" t="s">
        <v>30</v>
      </c>
      <c r="J29" s="14">
        <v>683.95029</v>
      </c>
      <c r="K29" s="14">
        <v>375.51418999999999</v>
      </c>
      <c r="L29" s="14">
        <v>46.901170000000008</v>
      </c>
      <c r="M29" s="14">
        <v>343.85595000000001</v>
      </c>
      <c r="N29" s="14">
        <v>320.94506000000001</v>
      </c>
      <c r="O29" s="14">
        <f t="shared" si="1"/>
        <v>-6.662932544863625</v>
      </c>
    </row>
    <row r="30" spans="1:15" x14ac:dyDescent="0.3">
      <c r="A30" s="18" t="s">
        <v>31</v>
      </c>
      <c r="B30" s="19">
        <v>34.176690000000001</v>
      </c>
      <c r="C30" s="19">
        <v>76.220959999999991</v>
      </c>
      <c r="D30" s="19">
        <v>205.5754</v>
      </c>
      <c r="E30" s="19">
        <v>247.48781999999997</v>
      </c>
      <c r="F30" s="19">
        <v>168.03051999999997</v>
      </c>
      <c r="G30" s="19">
        <f t="shared" si="0"/>
        <v>-32.105539577664878</v>
      </c>
      <c r="H30" s="17"/>
      <c r="I30" s="18" t="s">
        <v>31</v>
      </c>
      <c r="J30" s="19">
        <v>12.54552</v>
      </c>
      <c r="K30" s="19">
        <v>3.3952</v>
      </c>
      <c r="L30" s="19">
        <v>23.815999999999999</v>
      </c>
      <c r="M30" s="19">
        <v>228.3</v>
      </c>
      <c r="N30" s="19"/>
      <c r="O30" s="19">
        <f t="shared" si="1"/>
        <v>-100</v>
      </c>
    </row>
    <row r="31" spans="1:15" x14ac:dyDescent="0.3">
      <c r="A31" s="18" t="s">
        <v>32</v>
      </c>
      <c r="B31" s="19">
        <v>72.598470000000006</v>
      </c>
      <c r="C31" s="19">
        <v>264.77420999999998</v>
      </c>
      <c r="D31" s="19">
        <v>66.335669999999993</v>
      </c>
      <c r="E31" s="19">
        <v>100.98772999999998</v>
      </c>
      <c r="F31" s="19">
        <v>123.58159999999999</v>
      </c>
      <c r="G31" s="19">
        <f t="shared" si="0"/>
        <v>22.372886290245372</v>
      </c>
      <c r="H31" s="17"/>
      <c r="I31" s="18" t="s">
        <v>32</v>
      </c>
      <c r="J31" s="19">
        <v>4.1779999999999999</v>
      </c>
      <c r="K31" s="19"/>
      <c r="L31" s="19">
        <v>16.548000000000002</v>
      </c>
      <c r="M31" s="19">
        <v>20.546379999999999</v>
      </c>
      <c r="N31" s="19">
        <v>86.863919999999993</v>
      </c>
      <c r="O31" s="19">
        <f t="shared" si="1"/>
        <v>322.76994779615677</v>
      </c>
    </row>
    <row r="32" spans="1:15" x14ac:dyDescent="0.3">
      <c r="A32" s="18" t="s">
        <v>33</v>
      </c>
      <c r="B32" s="19">
        <v>271.18001999999996</v>
      </c>
      <c r="C32" s="19">
        <v>365.41107999999997</v>
      </c>
      <c r="D32" s="19">
        <v>284.04433</v>
      </c>
      <c r="E32" s="19">
        <v>407.89428000000004</v>
      </c>
      <c r="F32" s="19">
        <v>370.27305000000001</v>
      </c>
      <c r="G32" s="19">
        <f t="shared" si="0"/>
        <v>-9.2232796203957612</v>
      </c>
      <c r="H32" s="17"/>
      <c r="I32" s="18" t="s">
        <v>33</v>
      </c>
      <c r="J32" s="19">
        <v>1.9562200000000001</v>
      </c>
      <c r="K32" s="19"/>
      <c r="L32" s="19">
        <v>0.58752000000000004</v>
      </c>
      <c r="M32" s="19">
        <v>0.1434</v>
      </c>
      <c r="N32" s="19">
        <v>12.72</v>
      </c>
      <c r="O32" s="19">
        <f t="shared" si="1"/>
        <v>8770.292887029289</v>
      </c>
    </row>
    <row r="33" spans="1:15" x14ac:dyDescent="0.3">
      <c r="A33" s="18" t="s">
        <v>34</v>
      </c>
      <c r="B33" s="19">
        <v>1562.3057200000003</v>
      </c>
      <c r="C33" s="19">
        <v>1974.42428</v>
      </c>
      <c r="D33" s="19">
        <v>2138.7930500000002</v>
      </c>
      <c r="E33" s="19">
        <v>1782.54782</v>
      </c>
      <c r="F33" s="19">
        <v>2684.8492600000004</v>
      </c>
      <c r="G33" s="19">
        <f t="shared" si="0"/>
        <v>50.618638662944839</v>
      </c>
      <c r="H33" s="17"/>
      <c r="I33" s="18" t="s">
        <v>34</v>
      </c>
      <c r="J33" s="19">
        <v>319.14428999999996</v>
      </c>
      <c r="K33" s="19">
        <v>740.07028000000003</v>
      </c>
      <c r="L33" s="19">
        <v>358.66203000000002</v>
      </c>
      <c r="M33" s="19">
        <v>930.48985999999991</v>
      </c>
      <c r="N33" s="19">
        <v>537.13411999999994</v>
      </c>
      <c r="O33" s="19">
        <f t="shared" si="1"/>
        <v>-42.274049069164491</v>
      </c>
    </row>
    <row r="34" spans="1:15" x14ac:dyDescent="0.3">
      <c r="A34" s="18" t="s">
        <v>35</v>
      </c>
      <c r="B34" s="19">
        <v>1171.98605</v>
      </c>
      <c r="C34" s="19">
        <v>1424.0854200000003</v>
      </c>
      <c r="D34" s="19">
        <v>1751.3693699999999</v>
      </c>
      <c r="E34" s="19">
        <v>1910.8281000000002</v>
      </c>
      <c r="F34" s="19">
        <v>1276.67633</v>
      </c>
      <c r="G34" s="19">
        <f t="shared" si="0"/>
        <v>-33.187274669029627</v>
      </c>
      <c r="H34" s="17"/>
      <c r="I34" s="18" t="s">
        <v>35</v>
      </c>
      <c r="J34" s="19">
        <v>3.23482</v>
      </c>
      <c r="K34" s="19">
        <v>4.5888499999999999</v>
      </c>
      <c r="L34" s="19">
        <v>318.17948000000001</v>
      </c>
      <c r="M34" s="19">
        <v>71.49166000000001</v>
      </c>
      <c r="N34" s="19">
        <v>295.57480999999996</v>
      </c>
      <c r="O34" s="19">
        <f t="shared" si="1"/>
        <v>313.4395676362808</v>
      </c>
    </row>
    <row r="35" spans="1:15" x14ac:dyDescent="0.3">
      <c r="A35" s="18" t="s">
        <v>36</v>
      </c>
      <c r="B35" s="19">
        <v>32.868690000000001</v>
      </c>
      <c r="C35" s="19">
        <v>62.190469999999991</v>
      </c>
      <c r="D35" s="19">
        <v>88.705200000000005</v>
      </c>
      <c r="E35" s="19">
        <v>292.31681000000003</v>
      </c>
      <c r="F35" s="19">
        <v>440.77056999999996</v>
      </c>
      <c r="G35" s="19">
        <f t="shared" si="0"/>
        <v>50.785228533384689</v>
      </c>
      <c r="H35" s="17"/>
      <c r="I35" s="18" t="s">
        <v>36</v>
      </c>
      <c r="J35" s="19">
        <v>56.424999999999997</v>
      </c>
      <c r="K35" s="19"/>
      <c r="L35" s="19"/>
      <c r="M35" s="19"/>
      <c r="N35" s="19"/>
      <c r="O35" s="19" t="str">
        <f t="shared" si="1"/>
        <v/>
      </c>
    </row>
    <row r="36" spans="1:15" x14ac:dyDescent="0.3">
      <c r="A36" s="18" t="s">
        <v>37</v>
      </c>
      <c r="B36" s="19">
        <v>471.19085999999993</v>
      </c>
      <c r="C36" s="19">
        <v>433.97014000000001</v>
      </c>
      <c r="D36" s="19">
        <v>415.75562000000002</v>
      </c>
      <c r="E36" s="19">
        <v>606.84121000000005</v>
      </c>
      <c r="F36" s="19">
        <v>858.67075</v>
      </c>
      <c r="G36" s="19">
        <f t="shared" si="0"/>
        <v>41.498424274778557</v>
      </c>
      <c r="H36" s="17"/>
      <c r="I36" s="18" t="s">
        <v>37</v>
      </c>
      <c r="J36" s="19">
        <v>9.7629999999999999</v>
      </c>
      <c r="K36" s="19"/>
      <c r="L36" s="19">
        <v>1.5681699999999998</v>
      </c>
      <c r="M36" s="19">
        <v>13.333550000000001</v>
      </c>
      <c r="N36" s="19">
        <v>19.479120000000002</v>
      </c>
      <c r="O36" s="19">
        <f t="shared" si="1"/>
        <v>46.091026020827172</v>
      </c>
    </row>
    <row r="37" spans="1:15" x14ac:dyDescent="0.3">
      <c r="A37" s="18" t="s">
        <v>38</v>
      </c>
      <c r="B37" s="19">
        <v>558.62435999999991</v>
      </c>
      <c r="C37" s="19">
        <v>838.22654</v>
      </c>
      <c r="D37" s="19">
        <v>622.19020999999987</v>
      </c>
      <c r="E37" s="19">
        <v>1266.24711</v>
      </c>
      <c r="F37" s="19">
        <v>1192.3638600000002</v>
      </c>
      <c r="G37" s="19">
        <f t="shared" si="0"/>
        <v>-5.8348208194528368</v>
      </c>
      <c r="H37" s="17"/>
      <c r="I37" s="18" t="s">
        <v>38</v>
      </c>
      <c r="J37" s="19">
        <v>0.81</v>
      </c>
      <c r="K37" s="19">
        <v>33.770000000000003</v>
      </c>
      <c r="L37" s="19">
        <v>5.51206</v>
      </c>
      <c r="M37" s="19">
        <v>9.5225999999999988</v>
      </c>
      <c r="N37" s="19">
        <v>467.60219999999998</v>
      </c>
      <c r="O37" s="19">
        <f t="shared" si="1"/>
        <v>4810.4467267342961</v>
      </c>
    </row>
    <row r="38" spans="1:15" x14ac:dyDescent="0.3">
      <c r="A38" s="18" t="s">
        <v>39</v>
      </c>
      <c r="B38" s="19">
        <v>46.745429999999999</v>
      </c>
      <c r="C38" s="19">
        <v>58.084559999999996</v>
      </c>
      <c r="D38" s="19">
        <v>95.517050000000012</v>
      </c>
      <c r="E38" s="19">
        <v>119.78908</v>
      </c>
      <c r="F38" s="19">
        <v>192.17393999999999</v>
      </c>
      <c r="G38" s="19">
        <f t="shared" si="0"/>
        <v>60.426927062132869</v>
      </c>
      <c r="H38" s="17"/>
      <c r="I38" s="18" t="s">
        <v>39</v>
      </c>
      <c r="J38" s="19">
        <v>9.9949999999999997E-2</v>
      </c>
      <c r="K38" s="19"/>
      <c r="L38" s="19">
        <v>7.1459999999999996E-2</v>
      </c>
      <c r="M38" s="19">
        <v>11.6</v>
      </c>
      <c r="N38" s="19">
        <v>14.25813</v>
      </c>
      <c r="O38" s="19">
        <f t="shared" si="1"/>
        <v>22.914913793103448</v>
      </c>
    </row>
    <row r="39" spans="1:15" x14ac:dyDescent="0.3">
      <c r="A39" s="13" t="s">
        <v>40</v>
      </c>
      <c r="B39" s="14">
        <v>91.84387000000001</v>
      </c>
      <c r="C39" s="14">
        <v>93.734799999999993</v>
      </c>
      <c r="D39" s="14">
        <v>63.424999999999997</v>
      </c>
      <c r="E39" s="14">
        <v>112.1375</v>
      </c>
      <c r="F39" s="14">
        <v>260.28873000000004</v>
      </c>
      <c r="G39" s="14">
        <f>IF(E39&lt;&gt;"",((F39-E39)*100)/E39,"")</f>
        <v>132.11568832906033</v>
      </c>
      <c r="I39" s="13" t="s">
        <v>40</v>
      </c>
      <c r="J39" s="14"/>
      <c r="K39" s="14"/>
      <c r="L39" s="14">
        <v>14.1</v>
      </c>
      <c r="M39" s="14">
        <v>9.5926799999999997</v>
      </c>
      <c r="N39" s="14">
        <v>17.314</v>
      </c>
      <c r="O39" s="14">
        <f t="shared" si="1"/>
        <v>80.491791657805749</v>
      </c>
    </row>
    <row r="40" spans="1:15" x14ac:dyDescent="0.3">
      <c r="A40" s="13" t="s">
        <v>41</v>
      </c>
      <c r="B40" s="14">
        <v>153.95112</v>
      </c>
      <c r="C40" s="14">
        <v>150.49249999999998</v>
      </c>
      <c r="D40" s="14">
        <v>142.62503999999998</v>
      </c>
      <c r="E40" s="14">
        <v>27.172000000000001</v>
      </c>
      <c r="F40" s="14">
        <v>6.4849900000000007</v>
      </c>
      <c r="G40" s="14">
        <f t="shared" ref="G40:G103" si="2">IF(E40&lt;&gt;"",((F40-E40)*100)/E40,"")</f>
        <v>-76.1335566023848</v>
      </c>
      <c r="I40" s="13" t="s">
        <v>41</v>
      </c>
      <c r="J40" s="14"/>
      <c r="K40" s="14"/>
      <c r="L40" s="14">
        <v>72.667509999999993</v>
      </c>
      <c r="M40" s="14">
        <v>462.23881999999998</v>
      </c>
      <c r="N40" s="14">
        <v>249.73443</v>
      </c>
      <c r="O40" s="14">
        <f t="shared" si="1"/>
        <v>-45.972856628528085</v>
      </c>
    </row>
    <row r="41" spans="1:15" x14ac:dyDescent="0.3">
      <c r="A41" s="13" t="s">
        <v>42</v>
      </c>
      <c r="B41" s="14">
        <v>66.247519999999994</v>
      </c>
      <c r="C41" s="14">
        <v>162.16458</v>
      </c>
      <c r="D41" s="14">
        <v>54.440000000000005</v>
      </c>
      <c r="E41" s="14">
        <v>175.19980000000001</v>
      </c>
      <c r="F41" s="14">
        <v>70.060040000000001</v>
      </c>
      <c r="G41" s="14">
        <f t="shared" si="2"/>
        <v>-60.011347044916718</v>
      </c>
      <c r="I41" s="13" t="s">
        <v>42</v>
      </c>
      <c r="J41" s="14"/>
      <c r="K41" s="14"/>
      <c r="L41" s="14"/>
      <c r="M41" s="14"/>
      <c r="N41" s="14"/>
      <c r="O41" s="14" t="str">
        <f t="shared" si="1"/>
        <v/>
      </c>
    </row>
    <row r="42" spans="1:15" x14ac:dyDescent="0.3">
      <c r="A42" s="13" t="s">
        <v>43</v>
      </c>
      <c r="B42" s="14">
        <v>43.121719999999996</v>
      </c>
      <c r="C42" s="14">
        <v>6.4100900000000003</v>
      </c>
      <c r="D42" s="14">
        <v>159.16844999999998</v>
      </c>
      <c r="E42" s="14">
        <v>278.80203999999998</v>
      </c>
      <c r="F42" s="14">
        <v>1374.2489999999998</v>
      </c>
      <c r="G42" s="14">
        <f t="shared" si="2"/>
        <v>392.91210351258547</v>
      </c>
      <c r="I42" s="13" t="s">
        <v>43</v>
      </c>
      <c r="J42" s="14">
        <v>3.0934600000000003</v>
      </c>
      <c r="K42" s="14"/>
      <c r="L42" s="14">
        <v>64.949809999999999</v>
      </c>
      <c r="M42" s="14"/>
      <c r="N42" s="14">
        <v>8.0399999999999999E-2</v>
      </c>
      <c r="O42" s="14" t="str">
        <f t="shared" si="1"/>
        <v/>
      </c>
    </row>
    <row r="43" spans="1:15" x14ac:dyDescent="0.3">
      <c r="A43" s="13" t="s">
        <v>44</v>
      </c>
      <c r="B43" s="14">
        <v>1130.1881499999997</v>
      </c>
      <c r="C43" s="14">
        <v>1264.43697</v>
      </c>
      <c r="D43" s="14">
        <v>965.74459999999999</v>
      </c>
      <c r="E43" s="14">
        <v>2019.55278</v>
      </c>
      <c r="F43" s="14">
        <v>3019.4776199999997</v>
      </c>
      <c r="G43" s="14">
        <f t="shared" si="2"/>
        <v>49.512191506081841</v>
      </c>
      <c r="I43" s="13" t="s">
        <v>44</v>
      </c>
      <c r="J43" s="14"/>
      <c r="K43" s="14">
        <v>6.1376600000000003</v>
      </c>
      <c r="L43" s="14">
        <v>7.5573499999999996</v>
      </c>
      <c r="M43" s="14">
        <v>37.950000000000003</v>
      </c>
      <c r="N43" s="14">
        <v>69.548749999999998</v>
      </c>
      <c r="O43" s="14">
        <f t="shared" si="1"/>
        <v>83.264163372859002</v>
      </c>
    </row>
    <row r="44" spans="1:15" x14ac:dyDescent="0.3">
      <c r="A44" s="13" t="s">
        <v>45</v>
      </c>
      <c r="B44" s="14">
        <v>131.48777000000001</v>
      </c>
      <c r="C44" s="14">
        <v>132.11789999999999</v>
      </c>
      <c r="D44" s="14">
        <v>190.19975000000002</v>
      </c>
      <c r="E44" s="14">
        <v>66.062419999999989</v>
      </c>
      <c r="F44" s="14">
        <v>385.06668999999999</v>
      </c>
      <c r="G44" s="14">
        <f t="shared" si="2"/>
        <v>482.88311266829174</v>
      </c>
      <c r="I44" s="13" t="s">
        <v>45</v>
      </c>
      <c r="J44" s="14"/>
      <c r="K44" s="14"/>
      <c r="L44" s="14"/>
      <c r="M44" s="14">
        <v>0.12898999999999999</v>
      </c>
      <c r="N44" s="14"/>
      <c r="O44" s="14">
        <f t="shared" si="1"/>
        <v>-100</v>
      </c>
    </row>
    <row r="45" spans="1:15" x14ac:dyDescent="0.3">
      <c r="A45" s="13" t="s">
        <v>141</v>
      </c>
      <c r="B45" s="14">
        <v>2272.8591000000001</v>
      </c>
      <c r="C45" s="14">
        <v>1533.37834</v>
      </c>
      <c r="D45" s="14">
        <v>1281.6009799999999</v>
      </c>
      <c r="E45" s="14">
        <v>1378.4401799999998</v>
      </c>
      <c r="F45" s="14">
        <v>611.24400000000003</v>
      </c>
      <c r="G45" s="14">
        <f t="shared" si="2"/>
        <v>-55.656835249825626</v>
      </c>
      <c r="I45" s="13" t="s">
        <v>141</v>
      </c>
      <c r="J45" s="14"/>
      <c r="K45" s="14"/>
      <c r="L45" s="14"/>
      <c r="M45" s="14"/>
      <c r="N45" s="14"/>
      <c r="O45" s="14" t="str">
        <f t="shared" si="1"/>
        <v/>
      </c>
    </row>
    <row r="46" spans="1:15" x14ac:dyDescent="0.3">
      <c r="A46" s="7" t="s">
        <v>46</v>
      </c>
      <c r="B46" s="8">
        <v>5.5069999999999997</v>
      </c>
      <c r="C46" s="8"/>
      <c r="D46" s="8">
        <v>8.7449999999999992</v>
      </c>
      <c r="E46" s="8"/>
      <c r="F46" s="8"/>
      <c r="G46" s="8" t="str">
        <f t="shared" si="2"/>
        <v/>
      </c>
      <c r="I46" s="7" t="s">
        <v>46</v>
      </c>
      <c r="J46" s="8"/>
      <c r="K46" s="8"/>
      <c r="L46" s="8">
        <v>0.05</v>
      </c>
      <c r="M46" s="8">
        <v>0.19466</v>
      </c>
      <c r="N46" s="8"/>
      <c r="O46" s="8">
        <f t="shared" si="1"/>
        <v>-100</v>
      </c>
    </row>
    <row r="47" spans="1:15" x14ac:dyDescent="0.3">
      <c r="A47" s="7" t="s">
        <v>142</v>
      </c>
      <c r="B47" s="8">
        <v>25.6325</v>
      </c>
      <c r="C47" s="8"/>
      <c r="D47" s="8"/>
      <c r="E47" s="8">
        <v>73.018000000000001</v>
      </c>
      <c r="F47" s="8"/>
      <c r="G47" s="8">
        <f t="shared" si="2"/>
        <v>-100</v>
      </c>
      <c r="I47" s="7" t="s">
        <v>142</v>
      </c>
      <c r="J47" s="8"/>
      <c r="K47" s="8"/>
      <c r="L47" s="8"/>
      <c r="M47" s="8"/>
      <c r="N47" s="8"/>
      <c r="O47" s="8" t="str">
        <f t="shared" si="1"/>
        <v/>
      </c>
    </row>
    <row r="48" spans="1:15" x14ac:dyDescent="0.3">
      <c r="A48" s="7" t="s">
        <v>47</v>
      </c>
      <c r="B48" s="8">
        <v>709.65246000000002</v>
      </c>
      <c r="C48" s="8">
        <v>881.83364000000006</v>
      </c>
      <c r="D48" s="8">
        <v>84.730000000000018</v>
      </c>
      <c r="E48" s="8">
        <v>65.349999999999994</v>
      </c>
      <c r="F48" s="8">
        <v>269.71550000000002</v>
      </c>
      <c r="G48" s="8">
        <f t="shared" si="2"/>
        <v>312.72456006120893</v>
      </c>
      <c r="I48" s="7" t="s">
        <v>47</v>
      </c>
      <c r="J48" s="8"/>
      <c r="K48" s="8"/>
      <c r="L48" s="8"/>
      <c r="M48" s="8"/>
      <c r="N48" s="8"/>
      <c r="O48" s="8" t="str">
        <f t="shared" si="1"/>
        <v/>
      </c>
    </row>
    <row r="49" spans="1:15" x14ac:dyDescent="0.3">
      <c r="A49" s="7" t="s">
        <v>143</v>
      </c>
      <c r="B49" s="8">
        <v>80.75</v>
      </c>
      <c r="C49" s="8">
        <v>102.13500000000001</v>
      </c>
      <c r="D49" s="8">
        <v>26.574999999999999</v>
      </c>
      <c r="E49" s="8"/>
      <c r="F49" s="8">
        <v>4.6004199999999997</v>
      </c>
      <c r="G49" s="8" t="str">
        <f t="shared" si="2"/>
        <v/>
      </c>
      <c r="I49" s="7" t="s">
        <v>143</v>
      </c>
      <c r="J49" s="8"/>
      <c r="K49" s="8"/>
      <c r="L49" s="8"/>
      <c r="M49" s="8"/>
      <c r="N49" s="8"/>
      <c r="O49" s="8" t="str">
        <f t="shared" si="1"/>
        <v/>
      </c>
    </row>
    <row r="50" spans="1:15" x14ac:dyDescent="0.3">
      <c r="A50" s="7" t="s">
        <v>144</v>
      </c>
      <c r="B50" s="8"/>
      <c r="C50" s="8"/>
      <c r="D50" s="8"/>
      <c r="E50" s="8">
        <v>9</v>
      </c>
      <c r="F50" s="8"/>
      <c r="G50" s="8">
        <f t="shared" si="2"/>
        <v>-100</v>
      </c>
      <c r="I50" s="7" t="s">
        <v>144</v>
      </c>
      <c r="J50" s="8"/>
      <c r="K50" s="8"/>
      <c r="L50" s="8"/>
      <c r="M50" s="8"/>
      <c r="N50" s="8"/>
      <c r="O50" s="8" t="str">
        <f t="shared" si="1"/>
        <v/>
      </c>
    </row>
    <row r="51" spans="1:15" x14ac:dyDescent="0.3">
      <c r="A51" s="18" t="s">
        <v>48</v>
      </c>
      <c r="B51" s="19">
        <v>67.66055999999999</v>
      </c>
      <c r="C51" s="19">
        <v>160.72820000000002</v>
      </c>
      <c r="D51" s="19">
        <v>138.02242000000001</v>
      </c>
      <c r="E51" s="19">
        <v>198.03154999999998</v>
      </c>
      <c r="F51" s="19">
        <v>259.27272000000005</v>
      </c>
      <c r="G51" s="19">
        <f t="shared" si="2"/>
        <v>30.924956149664066</v>
      </c>
      <c r="H51" s="17"/>
      <c r="I51" s="18" t="s">
        <v>48</v>
      </c>
      <c r="J51" s="19">
        <v>2.8921099999999997</v>
      </c>
      <c r="K51" s="19">
        <v>0.39568000000000003</v>
      </c>
      <c r="L51" s="19">
        <v>8.5086600000000008</v>
      </c>
      <c r="M51" s="19">
        <v>2.2699799999999999</v>
      </c>
      <c r="N51" s="19">
        <v>2.7622100000000001</v>
      </c>
      <c r="O51" s="19">
        <f t="shared" si="1"/>
        <v>21.684332020546442</v>
      </c>
    </row>
    <row r="52" spans="1:15" x14ac:dyDescent="0.3">
      <c r="A52" s="18" t="s">
        <v>49</v>
      </c>
      <c r="B52" s="19">
        <v>531.50202999999999</v>
      </c>
      <c r="C52" s="19">
        <v>479.18230999999997</v>
      </c>
      <c r="D52" s="19">
        <v>466.49923000000013</v>
      </c>
      <c r="E52" s="19">
        <v>595.19161999999994</v>
      </c>
      <c r="F52" s="19">
        <v>758.18048000000022</v>
      </c>
      <c r="G52" s="19">
        <f t="shared" si="2"/>
        <v>27.384266599721329</v>
      </c>
      <c r="H52" s="17"/>
      <c r="I52" s="18" t="s">
        <v>49</v>
      </c>
      <c r="J52" s="19"/>
      <c r="K52" s="19"/>
      <c r="L52" s="19"/>
      <c r="M52" s="19">
        <v>0.15798999999999999</v>
      </c>
      <c r="N52" s="19"/>
      <c r="O52" s="19">
        <f t="shared" si="1"/>
        <v>-100</v>
      </c>
    </row>
    <row r="53" spans="1:15" x14ac:dyDescent="0.3">
      <c r="A53" s="13" t="s">
        <v>50</v>
      </c>
      <c r="B53" s="14">
        <v>10.86346</v>
      </c>
      <c r="C53" s="14">
        <v>9.4315700000000007</v>
      </c>
      <c r="D53" s="14">
        <v>10.37</v>
      </c>
      <c r="E53" s="14">
        <v>1.7767399999999998</v>
      </c>
      <c r="F53" s="14">
        <v>25.490679999999998</v>
      </c>
      <c r="G53" s="14">
        <f t="shared" si="2"/>
        <v>1334.6882492655088</v>
      </c>
      <c r="I53" s="13" t="s">
        <v>50</v>
      </c>
      <c r="J53" s="14"/>
      <c r="K53" s="14"/>
      <c r="L53" s="14"/>
      <c r="M53" s="14"/>
      <c r="N53" s="14"/>
      <c r="O53" s="14" t="str">
        <f t="shared" si="1"/>
        <v/>
      </c>
    </row>
    <row r="54" spans="1:15" x14ac:dyDescent="0.3">
      <c r="A54" s="13" t="s">
        <v>51</v>
      </c>
      <c r="B54" s="14">
        <v>0.84</v>
      </c>
      <c r="C54" s="14">
        <v>0.25053999999999998</v>
      </c>
      <c r="D54" s="14"/>
      <c r="E54" s="14"/>
      <c r="F54" s="14"/>
      <c r="G54" s="14" t="str">
        <f t="shared" si="2"/>
        <v/>
      </c>
      <c r="H54" s="20"/>
      <c r="I54" s="13" t="s">
        <v>51</v>
      </c>
      <c r="J54" s="14"/>
      <c r="K54" s="14"/>
      <c r="L54" s="14"/>
      <c r="M54" s="14"/>
      <c r="N54" s="14"/>
      <c r="O54" s="14" t="str">
        <f t="shared" si="1"/>
        <v/>
      </c>
    </row>
    <row r="55" spans="1:15" x14ac:dyDescent="0.3">
      <c r="A55" s="13" t="s">
        <v>52</v>
      </c>
      <c r="B55" s="14">
        <v>43.387799999999999</v>
      </c>
      <c r="C55" s="14">
        <v>8.0671499999999998</v>
      </c>
      <c r="D55" s="14">
        <v>1.2476</v>
      </c>
      <c r="E55" s="14">
        <v>21.821460000000002</v>
      </c>
      <c r="F55" s="14">
        <v>10.6159</v>
      </c>
      <c r="G55" s="14">
        <f t="shared" si="2"/>
        <v>-51.351101163716827</v>
      </c>
      <c r="H55" s="20"/>
      <c r="I55" s="13" t="s">
        <v>52</v>
      </c>
      <c r="J55" s="14">
        <v>57.408659999999998</v>
      </c>
      <c r="K55" s="14"/>
      <c r="L55" s="14"/>
      <c r="M55" s="14"/>
      <c r="N55" s="14"/>
      <c r="O55" s="14" t="str">
        <f t="shared" si="1"/>
        <v/>
      </c>
    </row>
    <row r="56" spans="1:15" x14ac:dyDescent="0.3">
      <c r="A56" s="13" t="s">
        <v>53</v>
      </c>
      <c r="B56" s="14">
        <v>82.99915</v>
      </c>
      <c r="C56" s="14">
        <v>236.71849999999998</v>
      </c>
      <c r="D56" s="14">
        <v>267.17885999999999</v>
      </c>
      <c r="E56" s="14">
        <v>455.50096000000008</v>
      </c>
      <c r="F56" s="14">
        <v>259.72300000000001</v>
      </c>
      <c r="G56" s="14">
        <f t="shared" si="2"/>
        <v>-42.980800742988563</v>
      </c>
      <c r="H56" s="20"/>
      <c r="I56" s="13" t="s">
        <v>53</v>
      </c>
      <c r="J56" s="14"/>
      <c r="K56" s="14">
        <v>8.6749999999999994E-2</v>
      </c>
      <c r="L56" s="14"/>
      <c r="M56" s="14">
        <v>0.10545</v>
      </c>
      <c r="N56" s="14"/>
      <c r="O56" s="14">
        <f t="shared" si="1"/>
        <v>-100</v>
      </c>
    </row>
    <row r="57" spans="1:15" x14ac:dyDescent="0.3">
      <c r="A57" s="13" t="s">
        <v>54</v>
      </c>
      <c r="B57" s="14">
        <v>978.06940000000009</v>
      </c>
      <c r="C57" s="14">
        <v>853.17324999999994</v>
      </c>
      <c r="D57" s="14">
        <v>114.76101000000001</v>
      </c>
      <c r="E57" s="14">
        <v>60.831620000000008</v>
      </c>
      <c r="F57" s="14">
        <v>304.36630000000002</v>
      </c>
      <c r="G57" s="14">
        <f t="shared" si="2"/>
        <v>400.34225621477776</v>
      </c>
      <c r="H57" s="20"/>
      <c r="I57" s="13" t="s">
        <v>54</v>
      </c>
      <c r="J57" s="14">
        <v>0.39802000000000004</v>
      </c>
      <c r="K57" s="14">
        <v>0.92323999999999995</v>
      </c>
      <c r="L57" s="14">
        <v>0.30632999999999999</v>
      </c>
      <c r="M57" s="14">
        <v>2.01471</v>
      </c>
      <c r="N57" s="14">
        <v>1.0065599999999999</v>
      </c>
      <c r="O57" s="14">
        <f t="shared" si="1"/>
        <v>-50.039459773366893</v>
      </c>
    </row>
    <row r="58" spans="1:15" x14ac:dyDescent="0.3">
      <c r="A58" s="7" t="s">
        <v>55</v>
      </c>
      <c r="B58" s="8">
        <v>57782.392240000001</v>
      </c>
      <c r="C58" s="8">
        <v>61802.588670000012</v>
      </c>
      <c r="D58" s="8">
        <v>50393.765879999992</v>
      </c>
      <c r="E58" s="8">
        <v>53651.446020000003</v>
      </c>
      <c r="F58" s="8">
        <v>60639.319350000005</v>
      </c>
      <c r="G58" s="8">
        <f t="shared" si="2"/>
        <v>13.024575940404452</v>
      </c>
      <c r="I58" s="7" t="s">
        <v>55</v>
      </c>
      <c r="J58" s="8">
        <v>11378.240119999995</v>
      </c>
      <c r="K58" s="8">
        <v>13328.656369999995</v>
      </c>
      <c r="L58" s="8">
        <v>9995.6842299999989</v>
      </c>
      <c r="M58" s="8">
        <v>10755.584260000001</v>
      </c>
      <c r="N58" s="8">
        <v>12067.104800000003</v>
      </c>
      <c r="O58" s="8">
        <f t="shared" si="1"/>
        <v>12.193856775196711</v>
      </c>
    </row>
    <row r="59" spans="1:15" x14ac:dyDescent="0.3">
      <c r="A59" s="7" t="s">
        <v>56</v>
      </c>
      <c r="B59" s="8">
        <v>3602.63483</v>
      </c>
      <c r="C59" s="8">
        <v>3538.63571</v>
      </c>
      <c r="D59" s="8">
        <v>4713.8507399999999</v>
      </c>
      <c r="E59" s="8">
        <v>3715.33799</v>
      </c>
      <c r="F59" s="8">
        <v>288.43631999999997</v>
      </c>
      <c r="G59" s="8">
        <f t="shared" si="2"/>
        <v>-92.236606177517658</v>
      </c>
      <c r="I59" s="7" t="s">
        <v>56</v>
      </c>
      <c r="J59" s="8"/>
      <c r="K59" s="8"/>
      <c r="L59" s="8"/>
      <c r="M59" s="8"/>
      <c r="N59" s="8"/>
      <c r="O59" s="8" t="str">
        <f t="shared" si="1"/>
        <v/>
      </c>
    </row>
    <row r="60" spans="1:15" x14ac:dyDescent="0.3">
      <c r="A60" s="7" t="s">
        <v>57</v>
      </c>
      <c r="B60" s="8">
        <v>842.52948000000004</v>
      </c>
      <c r="C60" s="8">
        <v>890.58513000000005</v>
      </c>
      <c r="D60" s="8">
        <v>1030.1061500000001</v>
      </c>
      <c r="E60" s="8">
        <v>1128.3091900000002</v>
      </c>
      <c r="F60" s="8">
        <v>866.69882999999993</v>
      </c>
      <c r="G60" s="8">
        <f t="shared" si="2"/>
        <v>-23.186052397570229</v>
      </c>
      <c r="I60" s="7" t="s">
        <v>57</v>
      </c>
      <c r="J60" s="8">
        <v>12.036</v>
      </c>
      <c r="K60" s="8">
        <v>17.185099999999998</v>
      </c>
      <c r="L60" s="8">
        <v>10.584239999999999</v>
      </c>
      <c r="M60" s="8">
        <v>8.1546199999999995</v>
      </c>
      <c r="N60" s="8">
        <v>6.1170000000000002E-2</v>
      </c>
      <c r="O60" s="8">
        <f t="shared" si="1"/>
        <v>-99.24987307808334</v>
      </c>
    </row>
    <row r="61" spans="1:15" x14ac:dyDescent="0.3">
      <c r="A61" s="7" t="s">
        <v>58</v>
      </c>
      <c r="B61" s="8">
        <v>43.567999999999998</v>
      </c>
      <c r="C61" s="8">
        <v>169.92</v>
      </c>
      <c r="D61" s="8"/>
      <c r="E61" s="8">
        <v>433.48099999999999</v>
      </c>
      <c r="F61" s="8">
        <v>297.64709000000005</v>
      </c>
      <c r="G61" s="8">
        <f t="shared" si="2"/>
        <v>-31.335608711800504</v>
      </c>
      <c r="I61" s="7" t="s">
        <v>58</v>
      </c>
      <c r="J61" s="8"/>
      <c r="K61" s="8"/>
      <c r="L61" s="8"/>
      <c r="M61" s="8"/>
      <c r="N61" s="8"/>
      <c r="O61" s="8" t="str">
        <f t="shared" si="1"/>
        <v/>
      </c>
    </row>
    <row r="62" spans="1:15" x14ac:dyDescent="0.3">
      <c r="A62" s="7" t="s">
        <v>59</v>
      </c>
      <c r="B62" s="8">
        <v>300.46716000000004</v>
      </c>
      <c r="C62" s="8">
        <v>611.51897000000008</v>
      </c>
      <c r="D62" s="8">
        <v>929.83409000000017</v>
      </c>
      <c r="E62" s="8">
        <v>983.02088000000003</v>
      </c>
      <c r="F62" s="8">
        <v>688.89481000000012</v>
      </c>
      <c r="G62" s="8">
        <f t="shared" si="2"/>
        <v>-29.920633018497014</v>
      </c>
      <c r="I62" s="7" t="s">
        <v>59</v>
      </c>
      <c r="J62" s="8">
        <v>6.1267899999999997</v>
      </c>
      <c r="K62" s="8">
        <v>38.329180000000001</v>
      </c>
      <c r="L62" s="8">
        <v>0.66754999999999998</v>
      </c>
      <c r="M62" s="8">
        <v>13.28078</v>
      </c>
      <c r="N62" s="8"/>
      <c r="O62" s="8">
        <f t="shared" si="1"/>
        <v>-100</v>
      </c>
    </row>
    <row r="63" spans="1:15" x14ac:dyDescent="0.3">
      <c r="A63" s="7" t="s">
        <v>60</v>
      </c>
      <c r="B63" s="8">
        <v>38.597999999999999</v>
      </c>
      <c r="C63" s="8">
        <v>35.840000000000003</v>
      </c>
      <c r="D63" s="8"/>
      <c r="E63" s="8">
        <v>31.14133</v>
      </c>
      <c r="F63" s="8"/>
      <c r="G63" s="8">
        <f t="shared" si="2"/>
        <v>-100</v>
      </c>
      <c r="I63" s="7" t="s">
        <v>60</v>
      </c>
      <c r="J63" s="8"/>
      <c r="K63" s="8"/>
      <c r="L63" s="8"/>
      <c r="M63" s="8"/>
      <c r="N63" s="8"/>
      <c r="O63" s="8" t="str">
        <f t="shared" si="1"/>
        <v/>
      </c>
    </row>
    <row r="64" spans="1:15" x14ac:dyDescent="0.3">
      <c r="A64" s="7" t="s">
        <v>61</v>
      </c>
      <c r="B64" s="8">
        <v>1977.48</v>
      </c>
      <c r="C64" s="8"/>
      <c r="D64" s="8">
        <v>12.559200000000001</v>
      </c>
      <c r="E64" s="8"/>
      <c r="F64" s="8">
        <v>0.62477000000000005</v>
      </c>
      <c r="G64" s="8" t="str">
        <f t="shared" si="2"/>
        <v/>
      </c>
      <c r="I64" s="7" t="s">
        <v>61</v>
      </c>
      <c r="J64" s="8"/>
      <c r="K64" s="8"/>
      <c r="L64" s="8"/>
      <c r="M64" s="8"/>
      <c r="N64" s="8"/>
      <c r="O64" s="8" t="str">
        <f t="shared" si="1"/>
        <v/>
      </c>
    </row>
    <row r="65" spans="1:15" x14ac:dyDescent="0.3">
      <c r="A65" s="7" t="s">
        <v>62</v>
      </c>
      <c r="B65" s="8"/>
      <c r="C65" s="8"/>
      <c r="D65" s="8"/>
      <c r="E65" s="8">
        <v>2.6305499999999999</v>
      </c>
      <c r="F65" s="8"/>
      <c r="G65" s="8">
        <f t="shared" si="2"/>
        <v>-100</v>
      </c>
      <c r="I65" s="7" t="s">
        <v>62</v>
      </c>
      <c r="J65" s="8"/>
      <c r="K65" s="8"/>
      <c r="L65" s="8">
        <v>0.17549999999999999</v>
      </c>
      <c r="M65" s="8"/>
      <c r="N65" s="8"/>
      <c r="O65" s="8" t="str">
        <f t="shared" si="1"/>
        <v/>
      </c>
    </row>
    <row r="66" spans="1:15" x14ac:dyDescent="0.3">
      <c r="A66" s="7" t="s">
        <v>137</v>
      </c>
      <c r="B66" s="8">
        <v>0.84156000000000009</v>
      </c>
      <c r="C66" s="8">
        <v>0.18618000000000001</v>
      </c>
      <c r="D66" s="8"/>
      <c r="E66" s="8"/>
      <c r="F66" s="8"/>
      <c r="G66" s="8" t="str">
        <f t="shared" si="2"/>
        <v/>
      </c>
      <c r="I66" s="7" t="s">
        <v>137</v>
      </c>
      <c r="J66" s="8">
        <v>0.95279999999999998</v>
      </c>
      <c r="K66" s="8"/>
      <c r="L66" s="8">
        <v>0.53360000000000007</v>
      </c>
      <c r="M66" s="8"/>
      <c r="N66" s="8"/>
      <c r="O66" s="8" t="str">
        <f t="shared" si="1"/>
        <v/>
      </c>
    </row>
    <row r="67" spans="1:15" x14ac:dyDescent="0.3">
      <c r="A67" s="7" t="s">
        <v>63</v>
      </c>
      <c r="B67" s="8"/>
      <c r="C67" s="8"/>
      <c r="D67" s="8"/>
      <c r="E67" s="8"/>
      <c r="F67" s="8"/>
      <c r="G67" s="8" t="str">
        <f t="shared" si="2"/>
        <v/>
      </c>
      <c r="I67" s="7" t="s">
        <v>63</v>
      </c>
      <c r="J67" s="8"/>
      <c r="K67" s="8"/>
      <c r="L67" s="8">
        <v>1.63</v>
      </c>
      <c r="M67" s="8"/>
      <c r="N67" s="8"/>
      <c r="O67" s="8" t="str">
        <f t="shared" si="1"/>
        <v/>
      </c>
    </row>
    <row r="68" spans="1:15" x14ac:dyDescent="0.3">
      <c r="A68" s="7" t="s">
        <v>64</v>
      </c>
      <c r="B68" s="8">
        <v>61.256979999999999</v>
      </c>
      <c r="C68" s="8">
        <v>43.82761</v>
      </c>
      <c r="D68" s="8">
        <v>4.8385499999999997</v>
      </c>
      <c r="E68" s="8">
        <v>106.11825</v>
      </c>
      <c r="F68" s="8">
        <v>18.820589999999999</v>
      </c>
      <c r="G68" s="8">
        <f t="shared" si="2"/>
        <v>-82.264511523701159</v>
      </c>
      <c r="I68" s="7" t="s">
        <v>64</v>
      </c>
      <c r="J68" s="8"/>
      <c r="K68" s="8"/>
      <c r="L68" s="8"/>
      <c r="M68" s="8"/>
      <c r="N68" s="8"/>
      <c r="O68" s="8" t="str">
        <f t="shared" si="1"/>
        <v/>
      </c>
    </row>
    <row r="69" spans="1:15" x14ac:dyDescent="0.3">
      <c r="A69" s="7" t="s">
        <v>65</v>
      </c>
      <c r="B69" s="8">
        <v>101.95532999999998</v>
      </c>
      <c r="C69" s="8">
        <v>33.28969</v>
      </c>
      <c r="D69" s="8">
        <v>10.555</v>
      </c>
      <c r="E69" s="8">
        <v>99.143739999999994</v>
      </c>
      <c r="F69" s="8">
        <v>72.696999999999989</v>
      </c>
      <c r="G69" s="8">
        <f t="shared" si="2"/>
        <v>-26.675148627639029</v>
      </c>
      <c r="I69" s="7" t="s">
        <v>65</v>
      </c>
      <c r="J69" s="8">
        <v>0.70611000000000002</v>
      </c>
      <c r="K69" s="8">
        <v>7.1830000000000005E-2</v>
      </c>
      <c r="L69" s="8"/>
      <c r="M69" s="8">
        <v>6.5385499999999999</v>
      </c>
      <c r="N69" s="8">
        <v>5.944</v>
      </c>
      <c r="O69" s="8">
        <f t="shared" si="1"/>
        <v>-9.0929946241903767</v>
      </c>
    </row>
    <row r="70" spans="1:15" x14ac:dyDescent="0.3">
      <c r="A70" s="7" t="s">
        <v>66</v>
      </c>
      <c r="B70" s="8"/>
      <c r="C70" s="8"/>
      <c r="D70" s="8">
        <v>0.57499999999999996</v>
      </c>
      <c r="E70" s="8">
        <v>7.2</v>
      </c>
      <c r="F70" s="8"/>
      <c r="G70" s="8">
        <f t="shared" si="2"/>
        <v>-100</v>
      </c>
      <c r="I70" s="7" t="s">
        <v>66</v>
      </c>
      <c r="J70" s="8"/>
      <c r="K70" s="8"/>
      <c r="L70" s="8"/>
      <c r="M70" s="8"/>
      <c r="N70" s="8"/>
      <c r="O70" s="8" t="str">
        <f t="shared" si="1"/>
        <v/>
      </c>
    </row>
    <row r="71" spans="1:15" x14ac:dyDescent="0.3">
      <c r="A71" s="7" t="s">
        <v>67</v>
      </c>
      <c r="B71" s="8">
        <v>31.677499999999998</v>
      </c>
      <c r="C71" s="8">
        <v>73.572159999999997</v>
      </c>
      <c r="D71" s="8">
        <v>105.69479999999999</v>
      </c>
      <c r="E71" s="8">
        <v>175.33813000000001</v>
      </c>
      <c r="F71" s="8">
        <v>77.636719999999997</v>
      </c>
      <c r="G71" s="8">
        <f t="shared" si="2"/>
        <v>-55.721713240582645</v>
      </c>
      <c r="I71" s="7" t="s">
        <v>67</v>
      </c>
      <c r="J71" s="8">
        <v>0.70648</v>
      </c>
      <c r="K71" s="8">
        <v>0.70716000000000001</v>
      </c>
      <c r="L71" s="8"/>
      <c r="M71" s="8">
        <v>0.69229000000000007</v>
      </c>
      <c r="N71" s="8">
        <v>0.98320999999999992</v>
      </c>
      <c r="O71" s="8">
        <f t="shared" si="1"/>
        <v>42.022851695098851</v>
      </c>
    </row>
    <row r="72" spans="1:15" x14ac:dyDescent="0.3">
      <c r="A72" s="7" t="s">
        <v>68</v>
      </c>
      <c r="B72" s="8">
        <v>3.43</v>
      </c>
      <c r="C72" s="8">
        <v>2.74</v>
      </c>
      <c r="D72" s="8">
        <v>12.65428</v>
      </c>
      <c r="E72" s="8">
        <v>57.047840000000001</v>
      </c>
      <c r="F72" s="8"/>
      <c r="G72" s="8">
        <f t="shared" si="2"/>
        <v>-99.999999999999986</v>
      </c>
      <c r="I72" s="7" t="s">
        <v>68</v>
      </c>
      <c r="J72" s="8">
        <v>0.20238</v>
      </c>
      <c r="K72" s="8">
        <v>1.34626</v>
      </c>
      <c r="L72" s="8"/>
      <c r="M72" s="8">
        <v>0.15226000000000001</v>
      </c>
      <c r="N72" s="8"/>
      <c r="O72" s="8">
        <f t="shared" ref="O72:O135" si="3">IF(M72&lt;&gt;"",((N72-M72)*100)/M72,"")</f>
        <v>-100</v>
      </c>
    </row>
    <row r="73" spans="1:15" x14ac:dyDescent="0.3">
      <c r="A73" s="7" t="s">
        <v>69</v>
      </c>
      <c r="B73" s="8"/>
      <c r="C73" s="8"/>
      <c r="D73" s="8"/>
      <c r="E73" s="8"/>
      <c r="F73" s="8">
        <v>10.06</v>
      </c>
      <c r="G73" s="8" t="str">
        <f t="shared" si="2"/>
        <v/>
      </c>
      <c r="I73" s="7" t="s">
        <v>69</v>
      </c>
      <c r="J73" s="8"/>
      <c r="K73" s="8"/>
      <c r="L73" s="8"/>
      <c r="M73" s="8"/>
      <c r="N73" s="8"/>
      <c r="O73" s="8" t="str">
        <f t="shared" si="3"/>
        <v/>
      </c>
    </row>
    <row r="74" spans="1:15" x14ac:dyDescent="0.3">
      <c r="A74" s="7" t="s">
        <v>70</v>
      </c>
      <c r="B74" s="8"/>
      <c r="C74" s="8">
        <v>18.407879999999999</v>
      </c>
      <c r="D74" s="8">
        <v>2.1</v>
      </c>
      <c r="E74" s="8">
        <v>9.75</v>
      </c>
      <c r="F74" s="8"/>
      <c r="G74" s="8">
        <f t="shared" si="2"/>
        <v>-100</v>
      </c>
      <c r="I74" s="7" t="s">
        <v>70</v>
      </c>
      <c r="J74" s="8">
        <v>0.12009</v>
      </c>
      <c r="K74" s="8"/>
      <c r="L74" s="8"/>
      <c r="M74" s="8"/>
      <c r="N74" s="8"/>
      <c r="O74" s="8" t="str">
        <f t="shared" si="3"/>
        <v/>
      </c>
    </row>
    <row r="75" spans="1:15" x14ac:dyDescent="0.3">
      <c r="A75" s="7" t="s">
        <v>71</v>
      </c>
      <c r="B75" s="8"/>
      <c r="C75" s="8"/>
      <c r="D75" s="8"/>
      <c r="E75" s="8"/>
      <c r="F75" s="8">
        <v>3.3699699999999999</v>
      </c>
      <c r="G75" s="8" t="str">
        <f t="shared" si="2"/>
        <v/>
      </c>
      <c r="I75" s="7" t="s">
        <v>71</v>
      </c>
      <c r="J75" s="8"/>
      <c r="K75" s="8"/>
      <c r="L75" s="8"/>
      <c r="M75" s="8"/>
      <c r="N75" s="8"/>
      <c r="O75" s="8" t="str">
        <f t="shared" si="3"/>
        <v/>
      </c>
    </row>
    <row r="76" spans="1:15" x14ac:dyDescent="0.3">
      <c r="A76" s="7" t="s">
        <v>72</v>
      </c>
      <c r="B76" s="8">
        <v>277.26251000000002</v>
      </c>
      <c r="C76" s="8">
        <v>224.26577</v>
      </c>
      <c r="D76" s="8">
        <v>61.208309999999997</v>
      </c>
      <c r="E76" s="8">
        <v>20.626060000000003</v>
      </c>
      <c r="F76" s="8">
        <v>27.09018</v>
      </c>
      <c r="G76" s="8">
        <f t="shared" si="2"/>
        <v>31.339577214455876</v>
      </c>
      <c r="I76" s="7" t="s">
        <v>72</v>
      </c>
      <c r="J76" s="8"/>
      <c r="K76" s="8"/>
      <c r="L76" s="8"/>
      <c r="M76" s="8"/>
      <c r="N76" s="8"/>
      <c r="O76" s="8" t="str">
        <f t="shared" si="3"/>
        <v/>
      </c>
    </row>
    <row r="77" spans="1:15" x14ac:dyDescent="0.3">
      <c r="A77" s="7" t="s">
        <v>73</v>
      </c>
      <c r="B77" s="8"/>
      <c r="C77" s="8">
        <v>1.075</v>
      </c>
      <c r="D77" s="8">
        <v>0.71272999999999997</v>
      </c>
      <c r="E77" s="8"/>
      <c r="F77" s="8"/>
      <c r="G77" s="8" t="str">
        <f t="shared" si="2"/>
        <v/>
      </c>
      <c r="I77" s="7" t="s">
        <v>73</v>
      </c>
      <c r="J77" s="8"/>
      <c r="K77" s="8"/>
      <c r="L77" s="8"/>
      <c r="M77" s="8"/>
      <c r="N77" s="8"/>
      <c r="O77" s="8" t="str">
        <f t="shared" si="3"/>
        <v/>
      </c>
    </row>
    <row r="78" spans="1:15" x14ac:dyDescent="0.3">
      <c r="A78" s="7" t="s">
        <v>74</v>
      </c>
      <c r="B78" s="8">
        <v>45.0535</v>
      </c>
      <c r="C78" s="8">
        <v>36.75</v>
      </c>
      <c r="D78" s="8"/>
      <c r="E78" s="8">
        <v>8.4</v>
      </c>
      <c r="F78" s="8">
        <v>16.219000000000001</v>
      </c>
      <c r="G78" s="8">
        <f t="shared" si="2"/>
        <v>93.083333333333343</v>
      </c>
      <c r="I78" s="7" t="s">
        <v>74</v>
      </c>
      <c r="J78" s="8"/>
      <c r="K78" s="8"/>
      <c r="L78" s="8"/>
      <c r="M78" s="8"/>
      <c r="N78" s="8"/>
      <c r="O78" s="8" t="str">
        <f t="shared" si="3"/>
        <v/>
      </c>
    </row>
    <row r="79" spans="1:15" x14ac:dyDescent="0.3">
      <c r="A79" s="7" t="s">
        <v>75</v>
      </c>
      <c r="B79" s="8">
        <v>32.604579999999999</v>
      </c>
      <c r="C79" s="8">
        <v>34.294000000000004</v>
      </c>
      <c r="D79" s="8">
        <v>39.21275</v>
      </c>
      <c r="E79" s="8">
        <v>31.4648</v>
      </c>
      <c r="F79" s="8">
        <v>64.961799999999997</v>
      </c>
      <c r="G79" s="8">
        <f t="shared" si="2"/>
        <v>106.45864585187256</v>
      </c>
      <c r="I79" s="7" t="s">
        <v>75</v>
      </c>
      <c r="J79" s="8">
        <v>768.85538000000008</v>
      </c>
      <c r="K79" s="8">
        <v>858.54575999999997</v>
      </c>
      <c r="L79" s="8">
        <v>486.33672999999999</v>
      </c>
      <c r="M79" s="8">
        <v>800.74064999999985</v>
      </c>
      <c r="N79" s="8">
        <v>1153.4305800000002</v>
      </c>
      <c r="O79" s="8">
        <f t="shared" si="3"/>
        <v>44.045463409407326</v>
      </c>
    </row>
    <row r="80" spans="1:15" x14ac:dyDescent="0.3">
      <c r="A80" s="7" t="s">
        <v>76</v>
      </c>
      <c r="B80" s="8">
        <v>207.75787</v>
      </c>
      <c r="C80" s="8">
        <v>207.73977999999997</v>
      </c>
      <c r="D80" s="8">
        <v>157.87877999999998</v>
      </c>
      <c r="E80" s="8">
        <v>179.17708999999999</v>
      </c>
      <c r="F80" s="8">
        <v>402.03284999999994</v>
      </c>
      <c r="G80" s="8">
        <f t="shared" si="2"/>
        <v>124.37737436186733</v>
      </c>
      <c r="I80" s="7" t="s">
        <v>76</v>
      </c>
      <c r="J80" s="8">
        <v>1490.75119</v>
      </c>
      <c r="K80" s="8">
        <v>1436.0894300000002</v>
      </c>
      <c r="L80" s="8">
        <v>734.21677</v>
      </c>
      <c r="M80" s="8">
        <v>842.02971999999988</v>
      </c>
      <c r="N80" s="8">
        <v>716.65516999999988</v>
      </c>
      <c r="O80" s="8">
        <f t="shared" si="3"/>
        <v>-14.889563518019294</v>
      </c>
    </row>
    <row r="81" spans="1:15" x14ac:dyDescent="0.3">
      <c r="A81" s="7" t="s">
        <v>77</v>
      </c>
      <c r="B81" s="8">
        <v>0.254</v>
      </c>
      <c r="C81" s="8">
        <v>0.48200000000000004</v>
      </c>
      <c r="D81" s="8">
        <v>1.55</v>
      </c>
      <c r="E81" s="8"/>
      <c r="F81" s="8">
        <v>1.88</v>
      </c>
      <c r="G81" s="8" t="str">
        <f t="shared" si="2"/>
        <v/>
      </c>
      <c r="I81" s="7" t="s">
        <v>77</v>
      </c>
      <c r="J81" s="8">
        <v>443.44982000000005</v>
      </c>
      <c r="K81" s="8">
        <v>494.02595999999994</v>
      </c>
      <c r="L81" s="8">
        <v>311.80759999999998</v>
      </c>
      <c r="M81" s="8">
        <v>177.86329999999998</v>
      </c>
      <c r="N81" s="8">
        <v>205.95876999999999</v>
      </c>
      <c r="O81" s="8">
        <f t="shared" si="3"/>
        <v>15.796102962218741</v>
      </c>
    </row>
    <row r="82" spans="1:15" x14ac:dyDescent="0.3">
      <c r="A82" s="7" t="s">
        <v>78</v>
      </c>
      <c r="B82" s="8"/>
      <c r="C82" s="8"/>
      <c r="D82" s="8"/>
      <c r="E82" s="8">
        <v>4.7774999999999999</v>
      </c>
      <c r="F82" s="8">
        <v>83.221809999999991</v>
      </c>
      <c r="G82" s="8">
        <f t="shared" si="2"/>
        <v>1641.9531135531133</v>
      </c>
      <c r="I82" s="7" t="s">
        <v>78</v>
      </c>
      <c r="J82" s="8">
        <v>94.129160000000013</v>
      </c>
      <c r="K82" s="8">
        <v>150.48878999999999</v>
      </c>
      <c r="L82" s="8">
        <v>126.5361</v>
      </c>
      <c r="M82" s="8">
        <v>125.61559000000003</v>
      </c>
      <c r="N82" s="8">
        <v>156.38452999999998</v>
      </c>
      <c r="O82" s="8">
        <f t="shared" si="3"/>
        <v>24.494523331061018</v>
      </c>
    </row>
    <row r="83" spans="1:15" x14ac:dyDescent="0.3">
      <c r="A83" s="7" t="s">
        <v>145</v>
      </c>
      <c r="B83" s="8"/>
      <c r="C83" s="8"/>
      <c r="D83" s="8"/>
      <c r="E83" s="8"/>
      <c r="F83" s="8"/>
      <c r="G83" s="8" t="str">
        <f t="shared" si="2"/>
        <v/>
      </c>
      <c r="I83" s="7" t="s">
        <v>145</v>
      </c>
      <c r="J83" s="8">
        <v>6.8436199999999996</v>
      </c>
      <c r="K83" s="8"/>
      <c r="L83" s="8"/>
      <c r="M83" s="8"/>
      <c r="N83" s="8"/>
      <c r="O83" s="8" t="str">
        <f t="shared" si="3"/>
        <v/>
      </c>
    </row>
    <row r="84" spans="1:15" x14ac:dyDescent="0.3">
      <c r="A84" s="7" t="s">
        <v>79</v>
      </c>
      <c r="B84" s="8">
        <v>0.38868000000000003</v>
      </c>
      <c r="C84" s="8"/>
      <c r="D84" s="8"/>
      <c r="E84" s="8">
        <v>1.885</v>
      </c>
      <c r="F84" s="8"/>
      <c r="G84" s="8">
        <f t="shared" si="2"/>
        <v>-100</v>
      </c>
      <c r="I84" s="7" t="s">
        <v>79</v>
      </c>
      <c r="J84" s="8"/>
      <c r="K84" s="8"/>
      <c r="L84" s="8"/>
      <c r="M84" s="8"/>
      <c r="N84" s="8"/>
      <c r="O84" s="8" t="str">
        <f t="shared" si="3"/>
        <v/>
      </c>
    </row>
    <row r="85" spans="1:15" x14ac:dyDescent="0.3">
      <c r="A85" s="7" t="s">
        <v>146</v>
      </c>
      <c r="B85" s="8">
        <v>7.2439999999999998</v>
      </c>
      <c r="C85" s="8">
        <v>15.879490000000001</v>
      </c>
      <c r="D85" s="8">
        <v>16.6798</v>
      </c>
      <c r="E85" s="8">
        <v>105.16070000000001</v>
      </c>
      <c r="F85" s="8">
        <v>10.454000000000001</v>
      </c>
      <c r="G85" s="8">
        <f t="shared" si="2"/>
        <v>-90.059023950962683</v>
      </c>
      <c r="I85" s="7" t="s">
        <v>146</v>
      </c>
      <c r="J85" s="8">
        <v>2.4595799999999999</v>
      </c>
      <c r="K85" s="8">
        <v>2.53613</v>
      </c>
      <c r="L85" s="8">
        <v>0.46665000000000001</v>
      </c>
      <c r="M85" s="8">
        <v>0.24428</v>
      </c>
      <c r="N85" s="8">
        <v>0.34306000000000003</v>
      </c>
      <c r="O85" s="8">
        <f t="shared" si="3"/>
        <v>40.437203209431814</v>
      </c>
    </row>
    <row r="86" spans="1:15" x14ac:dyDescent="0.3">
      <c r="A86" s="7" t="s">
        <v>147</v>
      </c>
      <c r="B86" s="8">
        <v>198.72709999999998</v>
      </c>
      <c r="C86" s="8">
        <v>1324.6825800000001</v>
      </c>
      <c r="D86" s="8">
        <v>1095.7670900000001</v>
      </c>
      <c r="E86" s="8">
        <v>656.05087000000003</v>
      </c>
      <c r="F86" s="8">
        <v>468.48205000000002</v>
      </c>
      <c r="G86" s="8">
        <f t="shared" si="2"/>
        <v>-28.590590848541975</v>
      </c>
      <c r="I86" s="7" t="s">
        <v>147</v>
      </c>
      <c r="J86" s="8">
        <v>5.1400799999999993</v>
      </c>
      <c r="K86" s="8">
        <v>6.6426699999999999</v>
      </c>
      <c r="L86" s="8">
        <v>2.6675599999999999</v>
      </c>
      <c r="M86" s="8">
        <v>8.5008600000000012</v>
      </c>
      <c r="N86" s="8">
        <v>8.2372199999999989</v>
      </c>
      <c r="O86" s="8">
        <f t="shared" si="3"/>
        <v>-3.1013332768684849</v>
      </c>
    </row>
    <row r="87" spans="1:15" x14ac:dyDescent="0.3">
      <c r="A87" s="7" t="s">
        <v>80</v>
      </c>
      <c r="B87" s="8">
        <v>24.561599999999999</v>
      </c>
      <c r="C87" s="8">
        <v>17.4175</v>
      </c>
      <c r="D87" s="8">
        <v>6.7679999999999998</v>
      </c>
      <c r="E87" s="8">
        <v>5.1295599999999997</v>
      </c>
      <c r="F87" s="8">
        <v>10.146160000000002</v>
      </c>
      <c r="G87" s="8">
        <f t="shared" si="2"/>
        <v>97.797861804911193</v>
      </c>
      <c r="I87" s="7" t="s">
        <v>80</v>
      </c>
      <c r="J87" s="8">
        <v>123.46768</v>
      </c>
      <c r="K87" s="8">
        <v>203.55061000000001</v>
      </c>
      <c r="L87" s="8">
        <v>49.39524999999999</v>
      </c>
      <c r="M87" s="8">
        <v>79.180380000000014</v>
      </c>
      <c r="N87" s="8">
        <v>261.99175000000002</v>
      </c>
      <c r="O87" s="8">
        <f t="shared" si="3"/>
        <v>230.87963205026296</v>
      </c>
    </row>
    <row r="88" spans="1:15" x14ac:dyDescent="0.3">
      <c r="A88" s="7" t="s">
        <v>148</v>
      </c>
      <c r="B88" s="8"/>
      <c r="C88" s="8">
        <v>565.69200999999998</v>
      </c>
      <c r="D88" s="8">
        <v>3.2691599999999998</v>
      </c>
      <c r="E88" s="8">
        <v>58.182000000000002</v>
      </c>
      <c r="F88" s="8">
        <v>0.30000000000000004</v>
      </c>
      <c r="G88" s="8">
        <f t="shared" si="2"/>
        <v>-99.4843766113231</v>
      </c>
      <c r="I88" s="7" t="s">
        <v>148</v>
      </c>
      <c r="J88" s="8"/>
      <c r="K88" s="8">
        <v>0.24165</v>
      </c>
      <c r="L88" s="8"/>
      <c r="M88" s="8"/>
      <c r="N88" s="8"/>
      <c r="O88" s="8" t="str">
        <f t="shared" si="3"/>
        <v/>
      </c>
    </row>
    <row r="89" spans="1:15" x14ac:dyDescent="0.3">
      <c r="A89" s="7" t="s">
        <v>149</v>
      </c>
      <c r="B89" s="8"/>
      <c r="C89" s="8"/>
      <c r="D89" s="8"/>
      <c r="E89" s="8"/>
      <c r="F89" s="8"/>
      <c r="G89" s="8" t="str">
        <f t="shared" si="2"/>
        <v/>
      </c>
      <c r="I89" s="7" t="s">
        <v>149</v>
      </c>
      <c r="J89" s="8">
        <v>8.3690000000000001E-2</v>
      </c>
      <c r="K89" s="8"/>
      <c r="L89" s="8"/>
      <c r="M89" s="8"/>
      <c r="N89" s="8"/>
      <c r="O89" s="8" t="str">
        <f t="shared" si="3"/>
        <v/>
      </c>
    </row>
    <row r="90" spans="1:15" x14ac:dyDescent="0.3">
      <c r="A90" s="7" t="s">
        <v>81</v>
      </c>
      <c r="B90" s="8">
        <v>551.30022000000008</v>
      </c>
      <c r="C90" s="8">
        <v>465.61027999999999</v>
      </c>
      <c r="D90" s="8">
        <v>524.85907999999995</v>
      </c>
      <c r="E90" s="8">
        <v>560.00677999999994</v>
      </c>
      <c r="F90" s="8">
        <v>759.89270999999997</v>
      </c>
      <c r="G90" s="8">
        <f t="shared" si="2"/>
        <v>35.693483925319633</v>
      </c>
      <c r="I90" s="7" t="s">
        <v>81</v>
      </c>
      <c r="J90" s="8">
        <v>3813.2680200000004</v>
      </c>
      <c r="K90" s="8">
        <v>2459.3860400000003</v>
      </c>
      <c r="L90" s="8">
        <v>1338.5022100000001</v>
      </c>
      <c r="M90" s="8">
        <v>1434.75632</v>
      </c>
      <c r="N90" s="8">
        <v>1551.7564000000002</v>
      </c>
      <c r="O90" s="8">
        <f t="shared" si="3"/>
        <v>8.1547004441841562</v>
      </c>
    </row>
    <row r="91" spans="1:15" x14ac:dyDescent="0.3">
      <c r="A91" s="7" t="s">
        <v>82</v>
      </c>
      <c r="B91" s="8">
        <v>11.166170000000001</v>
      </c>
      <c r="C91" s="8">
        <v>13.533349999999999</v>
      </c>
      <c r="D91" s="8">
        <v>14.245289999999999</v>
      </c>
      <c r="E91" s="8">
        <v>53.242540000000005</v>
      </c>
      <c r="F91" s="8">
        <v>73.530259999999998</v>
      </c>
      <c r="G91" s="8">
        <f t="shared" si="2"/>
        <v>38.104342880711535</v>
      </c>
      <c r="I91" s="7" t="s">
        <v>82</v>
      </c>
      <c r="J91" s="8">
        <v>38.90211</v>
      </c>
      <c r="K91" s="8">
        <v>5.1150000000000001E-2</v>
      </c>
      <c r="L91" s="8"/>
      <c r="M91" s="8"/>
      <c r="N91" s="8">
        <v>0.44290000000000002</v>
      </c>
      <c r="O91" s="8" t="str">
        <f t="shared" si="3"/>
        <v/>
      </c>
    </row>
    <row r="92" spans="1:15" x14ac:dyDescent="0.3">
      <c r="A92" s="7" t="s">
        <v>83</v>
      </c>
      <c r="B92" s="8">
        <v>780.16948000000002</v>
      </c>
      <c r="C92" s="8">
        <v>1390.42391</v>
      </c>
      <c r="D92" s="8">
        <v>1582.59971</v>
      </c>
      <c r="E92" s="8">
        <v>4077.8041199999998</v>
      </c>
      <c r="F92" s="8">
        <v>2361.8537300000003</v>
      </c>
      <c r="G92" s="8">
        <f t="shared" si="2"/>
        <v>-42.08025543904742</v>
      </c>
      <c r="I92" s="7" t="s">
        <v>83</v>
      </c>
      <c r="J92" s="8">
        <v>6.3670700000000009</v>
      </c>
      <c r="K92" s="8">
        <v>11.60492</v>
      </c>
      <c r="L92" s="8">
        <v>9.6085999999999991</v>
      </c>
      <c r="M92" s="8">
        <v>96.279299999999992</v>
      </c>
      <c r="N92" s="8">
        <v>212.87340999999998</v>
      </c>
      <c r="O92" s="8">
        <f t="shared" si="3"/>
        <v>121.0998729737337</v>
      </c>
    </row>
    <row r="93" spans="1:15" x14ac:dyDescent="0.3">
      <c r="A93" s="7" t="s">
        <v>150</v>
      </c>
      <c r="B93" s="8">
        <v>14.34498</v>
      </c>
      <c r="C93" s="8"/>
      <c r="D93" s="8"/>
      <c r="E93" s="8"/>
      <c r="F93" s="8"/>
      <c r="G93" s="8" t="str">
        <f t="shared" si="2"/>
        <v/>
      </c>
      <c r="I93" s="7" t="s">
        <v>150</v>
      </c>
      <c r="J93" s="8"/>
      <c r="K93" s="8"/>
      <c r="L93" s="8"/>
      <c r="M93" s="8"/>
      <c r="N93" s="8"/>
      <c r="O93" s="8" t="str">
        <f t="shared" si="3"/>
        <v/>
      </c>
    </row>
    <row r="94" spans="1:15" x14ac:dyDescent="0.3">
      <c r="A94" s="7" t="s">
        <v>84</v>
      </c>
      <c r="B94" s="8">
        <v>135.91398000000001</v>
      </c>
      <c r="C94" s="8">
        <v>26.671320000000001</v>
      </c>
      <c r="D94" s="8">
        <v>27.279359999999997</v>
      </c>
      <c r="E94" s="8">
        <v>29.320799999999995</v>
      </c>
      <c r="F94" s="8">
        <v>113.95935000000001</v>
      </c>
      <c r="G94" s="8">
        <f t="shared" si="2"/>
        <v>288.66384955390049</v>
      </c>
      <c r="I94" s="7" t="s">
        <v>84</v>
      </c>
      <c r="J94" s="8">
        <v>250.7209</v>
      </c>
      <c r="K94" s="8">
        <v>197.11330000000001</v>
      </c>
      <c r="L94" s="8">
        <v>199.29127</v>
      </c>
      <c r="M94" s="8">
        <v>192.70219</v>
      </c>
      <c r="N94" s="8">
        <v>141.96197000000001</v>
      </c>
      <c r="O94" s="8">
        <f t="shared" si="3"/>
        <v>-26.330899508718602</v>
      </c>
    </row>
    <row r="95" spans="1:15" x14ac:dyDescent="0.3">
      <c r="A95" s="7" t="s">
        <v>151</v>
      </c>
      <c r="B95" s="8"/>
      <c r="C95" s="8"/>
      <c r="D95" s="8"/>
      <c r="E95" s="8"/>
      <c r="F95" s="8"/>
      <c r="G95" s="8" t="str">
        <f t="shared" si="2"/>
        <v/>
      </c>
      <c r="I95" s="7" t="s">
        <v>151</v>
      </c>
      <c r="J95" s="8"/>
      <c r="K95" s="8">
        <v>0.11473</v>
      </c>
      <c r="L95" s="8">
        <v>0.36015999999999998</v>
      </c>
      <c r="M95" s="8"/>
      <c r="N95" s="8"/>
      <c r="O95" s="8" t="str">
        <f t="shared" si="3"/>
        <v/>
      </c>
    </row>
    <row r="96" spans="1:15" x14ac:dyDescent="0.3">
      <c r="A96" s="7" t="s">
        <v>85</v>
      </c>
      <c r="B96" s="8">
        <v>6.28</v>
      </c>
      <c r="C96" s="8"/>
      <c r="D96" s="8">
        <v>2.8980000000000001</v>
      </c>
      <c r="E96" s="8">
        <v>3.69</v>
      </c>
      <c r="F96" s="8">
        <v>101.71262</v>
      </c>
      <c r="G96" s="8">
        <f t="shared" si="2"/>
        <v>2656.4395663956643</v>
      </c>
      <c r="I96" s="7" t="s">
        <v>85</v>
      </c>
      <c r="J96" s="8">
        <v>300.70999999999998</v>
      </c>
      <c r="K96" s="8">
        <v>314.65579000000002</v>
      </c>
      <c r="L96" s="8">
        <v>329.71935000000002</v>
      </c>
      <c r="M96" s="8">
        <v>485.63024000000007</v>
      </c>
      <c r="N96" s="8">
        <v>736.19818999999995</v>
      </c>
      <c r="O96" s="8">
        <f t="shared" si="3"/>
        <v>51.596447124050563</v>
      </c>
    </row>
    <row r="97" spans="1:15" x14ac:dyDescent="0.3">
      <c r="A97" s="7" t="s">
        <v>86</v>
      </c>
      <c r="B97" s="8">
        <v>15.928940000000001</v>
      </c>
      <c r="C97" s="8">
        <v>27.00507</v>
      </c>
      <c r="D97" s="8">
        <v>18.01379</v>
      </c>
      <c r="E97" s="8">
        <v>11.730529999999998</v>
      </c>
      <c r="F97" s="8">
        <v>38.350520000000003</v>
      </c>
      <c r="G97" s="8">
        <f t="shared" si="2"/>
        <v>226.92913278428179</v>
      </c>
      <c r="I97" s="7" t="s">
        <v>86</v>
      </c>
      <c r="J97" s="8">
        <v>132.9873</v>
      </c>
      <c r="K97" s="8">
        <v>165.79812999999999</v>
      </c>
      <c r="L97" s="8">
        <v>141.92115999999999</v>
      </c>
      <c r="M97" s="8">
        <v>98.065429999999992</v>
      </c>
      <c r="N97" s="8">
        <v>46.961889999999997</v>
      </c>
      <c r="O97" s="8">
        <f t="shared" si="3"/>
        <v>-52.111676867169194</v>
      </c>
    </row>
    <row r="98" spans="1:15" x14ac:dyDescent="0.3">
      <c r="A98" s="7" t="s">
        <v>87</v>
      </c>
      <c r="B98" s="8"/>
      <c r="C98" s="8"/>
      <c r="D98" s="8"/>
      <c r="E98" s="8"/>
      <c r="F98" s="8">
        <v>0.72</v>
      </c>
      <c r="G98" s="8" t="str">
        <f t="shared" si="2"/>
        <v/>
      </c>
      <c r="I98" s="7" t="s">
        <v>87</v>
      </c>
      <c r="J98" s="8"/>
      <c r="K98" s="8">
        <v>0.76473000000000002</v>
      </c>
      <c r="L98" s="8"/>
      <c r="M98" s="8"/>
      <c r="N98" s="8"/>
      <c r="O98" s="8" t="str">
        <f t="shared" si="3"/>
        <v/>
      </c>
    </row>
    <row r="99" spans="1:15" x14ac:dyDescent="0.3">
      <c r="A99" s="7" t="s">
        <v>88</v>
      </c>
      <c r="B99" s="8">
        <v>139.55137999999999</v>
      </c>
      <c r="C99" s="8">
        <v>171.78330999999997</v>
      </c>
      <c r="D99" s="8">
        <v>258.65015</v>
      </c>
      <c r="E99" s="8">
        <v>366.09807000000001</v>
      </c>
      <c r="F99" s="8">
        <v>364.58702</v>
      </c>
      <c r="G99" s="8">
        <f t="shared" si="2"/>
        <v>-0.41274459600401925</v>
      </c>
      <c r="I99" s="7" t="s">
        <v>88</v>
      </c>
      <c r="J99" s="8">
        <v>437.56812999999994</v>
      </c>
      <c r="K99" s="8">
        <v>476.92476999999997</v>
      </c>
      <c r="L99" s="8">
        <v>463.49691000000018</v>
      </c>
      <c r="M99" s="8">
        <v>1134.8017200000002</v>
      </c>
      <c r="N99" s="8">
        <v>1174.2932899999996</v>
      </c>
      <c r="O99" s="8">
        <f t="shared" si="3"/>
        <v>3.4800414296163957</v>
      </c>
    </row>
    <row r="100" spans="1:15" x14ac:dyDescent="0.3">
      <c r="A100" s="7" t="s">
        <v>89</v>
      </c>
      <c r="B100" s="8"/>
      <c r="C100" s="8">
        <v>13.87523</v>
      </c>
      <c r="D100" s="8">
        <v>23.67764</v>
      </c>
      <c r="E100" s="8">
        <v>60.171439999999997</v>
      </c>
      <c r="F100" s="8">
        <v>172.59493000000001</v>
      </c>
      <c r="G100" s="8">
        <f t="shared" si="2"/>
        <v>186.83862310757399</v>
      </c>
      <c r="I100" s="7" t="s">
        <v>89</v>
      </c>
      <c r="J100" s="8"/>
      <c r="K100" s="8"/>
      <c r="L100" s="8"/>
      <c r="M100" s="8">
        <v>9.9825999999999997</v>
      </c>
      <c r="N100" s="8"/>
      <c r="O100" s="8">
        <f t="shared" si="3"/>
        <v>-100</v>
      </c>
    </row>
    <row r="101" spans="1:15" x14ac:dyDescent="0.3">
      <c r="A101" s="7" t="s">
        <v>90</v>
      </c>
      <c r="B101" s="8"/>
      <c r="C101" s="8"/>
      <c r="D101" s="8"/>
      <c r="E101" s="8"/>
      <c r="F101" s="8"/>
      <c r="G101" s="8" t="str">
        <f t="shared" si="2"/>
        <v/>
      </c>
      <c r="I101" s="7" t="s">
        <v>90</v>
      </c>
      <c r="J101" s="8">
        <v>0.97201000000000004</v>
      </c>
      <c r="K101" s="8">
        <v>21.928719999999998</v>
      </c>
      <c r="L101" s="8">
        <v>32.013719999999999</v>
      </c>
      <c r="M101" s="8">
        <v>6.4250299999999996</v>
      </c>
      <c r="N101" s="8">
        <v>0.76678999999999997</v>
      </c>
      <c r="O101" s="8">
        <f t="shared" si="3"/>
        <v>-88.065581016742328</v>
      </c>
    </row>
    <row r="102" spans="1:15" x14ac:dyDescent="0.3">
      <c r="A102" s="7" t="s">
        <v>152</v>
      </c>
      <c r="B102" s="8">
        <v>12.559999999999999</v>
      </c>
      <c r="C102" s="8"/>
      <c r="D102" s="8"/>
      <c r="E102" s="8"/>
      <c r="F102" s="8"/>
      <c r="G102" s="8" t="str">
        <f t="shared" si="2"/>
        <v/>
      </c>
      <c r="I102" s="7" t="s">
        <v>152</v>
      </c>
      <c r="J102" s="8"/>
      <c r="K102" s="8"/>
      <c r="L102" s="8"/>
      <c r="M102" s="8">
        <v>0.46375</v>
      </c>
      <c r="N102" s="8"/>
      <c r="O102" s="8">
        <f t="shared" si="3"/>
        <v>-100</v>
      </c>
    </row>
    <row r="103" spans="1:15" x14ac:dyDescent="0.3">
      <c r="A103" s="7" t="s">
        <v>91</v>
      </c>
      <c r="B103" s="8"/>
      <c r="C103" s="8">
        <v>38.900279999999995</v>
      </c>
      <c r="D103" s="8"/>
      <c r="E103" s="8"/>
      <c r="F103" s="8">
        <v>65.708789999999993</v>
      </c>
      <c r="G103" s="8" t="str">
        <f t="shared" si="2"/>
        <v/>
      </c>
      <c r="I103" s="7" t="s">
        <v>91</v>
      </c>
      <c r="J103" s="8"/>
      <c r="K103" s="8">
        <v>1.52966</v>
      </c>
      <c r="L103" s="8"/>
      <c r="M103" s="8"/>
      <c r="N103" s="8"/>
      <c r="O103" s="8" t="str">
        <f t="shared" si="3"/>
        <v/>
      </c>
    </row>
    <row r="104" spans="1:15" x14ac:dyDescent="0.3">
      <c r="A104" s="7" t="s">
        <v>153</v>
      </c>
      <c r="B104" s="8"/>
      <c r="C104" s="8"/>
      <c r="D104" s="8"/>
      <c r="E104" s="8"/>
      <c r="F104" s="8"/>
      <c r="G104" s="8" t="str">
        <f t="shared" ref="G104:G139" si="4">IF(E104&lt;&gt;"",((F104-E104)*100)/E104,"")</f>
        <v/>
      </c>
      <c r="I104" s="7" t="s">
        <v>153</v>
      </c>
      <c r="J104" s="8">
        <v>6.2759999999999996E-2</v>
      </c>
      <c r="K104" s="8"/>
      <c r="L104" s="8"/>
      <c r="M104" s="8"/>
      <c r="N104" s="8"/>
      <c r="O104" s="8" t="str">
        <f t="shared" si="3"/>
        <v/>
      </c>
    </row>
    <row r="105" spans="1:15" x14ac:dyDescent="0.3">
      <c r="A105" s="7" t="s">
        <v>154</v>
      </c>
      <c r="B105" s="8"/>
      <c r="C105" s="8">
        <v>13.391999999999999</v>
      </c>
      <c r="D105" s="8"/>
      <c r="E105" s="8"/>
      <c r="F105" s="8"/>
      <c r="G105" s="8" t="str">
        <f t="shared" si="4"/>
        <v/>
      </c>
      <c r="I105" s="7" t="s">
        <v>154</v>
      </c>
      <c r="J105" s="8"/>
      <c r="K105" s="8"/>
      <c r="L105" s="8">
        <v>0.11217000000000001</v>
      </c>
      <c r="M105" s="8"/>
      <c r="N105" s="8"/>
      <c r="O105" s="8" t="str">
        <f t="shared" si="3"/>
        <v/>
      </c>
    </row>
    <row r="106" spans="1:15" x14ac:dyDescent="0.3">
      <c r="A106" s="7" t="s">
        <v>92</v>
      </c>
      <c r="B106" s="8">
        <v>0.13664000000000001</v>
      </c>
      <c r="C106" s="8">
        <v>0.36660999999999999</v>
      </c>
      <c r="D106" s="8"/>
      <c r="E106" s="8"/>
      <c r="F106" s="8">
        <v>0.27250999999999997</v>
      </c>
      <c r="G106" s="8" t="str">
        <f t="shared" si="4"/>
        <v/>
      </c>
      <c r="I106" s="7" t="s">
        <v>92</v>
      </c>
      <c r="J106" s="8"/>
      <c r="K106" s="8"/>
      <c r="L106" s="8"/>
      <c r="M106" s="8"/>
      <c r="N106" s="8"/>
      <c r="O106" s="8" t="str">
        <f t="shared" si="3"/>
        <v/>
      </c>
    </row>
    <row r="107" spans="1:15" x14ac:dyDescent="0.3">
      <c r="A107" s="7" t="s">
        <v>93</v>
      </c>
      <c r="B107" s="8">
        <v>0.27472000000000002</v>
      </c>
      <c r="C107" s="8">
        <v>0.47400999999999999</v>
      </c>
      <c r="D107" s="8"/>
      <c r="E107" s="8"/>
      <c r="F107" s="8"/>
      <c r="G107" s="8" t="str">
        <f t="shared" si="4"/>
        <v/>
      </c>
      <c r="I107" s="7" t="s">
        <v>93</v>
      </c>
      <c r="J107" s="8"/>
      <c r="K107" s="8"/>
      <c r="L107" s="8"/>
      <c r="M107" s="8"/>
      <c r="N107" s="8"/>
      <c r="O107" s="8" t="str">
        <f t="shared" si="3"/>
        <v/>
      </c>
    </row>
    <row r="108" spans="1:15" x14ac:dyDescent="0.3">
      <c r="A108" s="7" t="s">
        <v>155</v>
      </c>
      <c r="B108" s="8">
        <v>25.204999999999998</v>
      </c>
      <c r="C108" s="8">
        <v>20.283000000000001</v>
      </c>
      <c r="D108" s="8"/>
      <c r="E108" s="8">
        <v>31.635000000000002</v>
      </c>
      <c r="F108" s="8"/>
      <c r="G108" s="8">
        <f t="shared" si="4"/>
        <v>-100</v>
      </c>
      <c r="I108" s="7" t="s">
        <v>155</v>
      </c>
      <c r="J108" s="8"/>
      <c r="K108" s="8"/>
      <c r="L108" s="8"/>
      <c r="M108" s="8"/>
      <c r="N108" s="8"/>
      <c r="O108" s="8" t="str">
        <f t="shared" si="3"/>
        <v/>
      </c>
    </row>
    <row r="109" spans="1:15" x14ac:dyDescent="0.3">
      <c r="A109" s="7" t="s">
        <v>94</v>
      </c>
      <c r="B109" s="8">
        <v>563.66863000000001</v>
      </c>
      <c r="C109" s="8">
        <v>386.96253000000002</v>
      </c>
      <c r="D109" s="8">
        <v>312.60173999999995</v>
      </c>
      <c r="E109" s="8">
        <v>546.36329999999998</v>
      </c>
      <c r="F109" s="8">
        <v>411.33686</v>
      </c>
      <c r="G109" s="8">
        <f t="shared" si="4"/>
        <v>-24.713673118234695</v>
      </c>
      <c r="I109" s="7" t="s">
        <v>94</v>
      </c>
      <c r="J109" s="8">
        <v>28572.997089999997</v>
      </c>
      <c r="K109" s="8">
        <v>31112.295529999996</v>
      </c>
      <c r="L109" s="8">
        <v>25881.874769999999</v>
      </c>
      <c r="M109" s="8">
        <v>34510.282050000002</v>
      </c>
      <c r="N109" s="8">
        <v>46193.98202000001</v>
      </c>
      <c r="O109" s="8">
        <f t="shared" si="3"/>
        <v>33.855706983420639</v>
      </c>
    </row>
    <row r="110" spans="1:15" x14ac:dyDescent="0.3">
      <c r="A110" s="7" t="s">
        <v>95</v>
      </c>
      <c r="B110" s="8"/>
      <c r="C110" s="8"/>
      <c r="D110" s="8"/>
      <c r="E110" s="8">
        <v>4.1486000000000001</v>
      </c>
      <c r="F110" s="8"/>
      <c r="G110" s="8">
        <f t="shared" si="4"/>
        <v>-100</v>
      </c>
      <c r="I110" s="7" t="s">
        <v>95</v>
      </c>
      <c r="J110" s="8"/>
      <c r="K110" s="8"/>
      <c r="L110" s="8"/>
      <c r="M110" s="8"/>
      <c r="N110" s="8"/>
      <c r="O110" s="8" t="str">
        <f t="shared" si="3"/>
        <v/>
      </c>
    </row>
    <row r="111" spans="1:15" x14ac:dyDescent="0.3">
      <c r="A111" s="7" t="s">
        <v>96</v>
      </c>
      <c r="B111" s="8">
        <v>0.24279999999999999</v>
      </c>
      <c r="C111" s="8">
        <v>0.39338000000000001</v>
      </c>
      <c r="D111" s="8"/>
      <c r="E111" s="8"/>
      <c r="F111" s="8"/>
      <c r="G111" s="8" t="str">
        <f t="shared" si="4"/>
        <v/>
      </c>
      <c r="I111" s="7" t="s">
        <v>96</v>
      </c>
      <c r="J111" s="8"/>
      <c r="K111" s="8">
        <v>8.7919999999999998E-2</v>
      </c>
      <c r="L111" s="8"/>
      <c r="M111" s="8">
        <v>0.29852000000000001</v>
      </c>
      <c r="N111" s="8">
        <v>0.21876000000000001</v>
      </c>
      <c r="O111" s="8">
        <f t="shared" si="3"/>
        <v>-26.718477823931394</v>
      </c>
    </row>
    <row r="112" spans="1:15" x14ac:dyDescent="0.3">
      <c r="A112" s="7" t="s">
        <v>97</v>
      </c>
      <c r="B112" s="8">
        <v>21.492359999999998</v>
      </c>
      <c r="C112" s="8">
        <v>51.59174999999999</v>
      </c>
      <c r="D112" s="8">
        <v>41.884249999999994</v>
      </c>
      <c r="E112" s="8">
        <v>71.978480000000005</v>
      </c>
      <c r="F112" s="8">
        <v>76.801069999999996</v>
      </c>
      <c r="G112" s="8">
        <f t="shared" si="4"/>
        <v>6.7000442354436922</v>
      </c>
      <c r="I112" s="7" t="s">
        <v>97</v>
      </c>
      <c r="J112" s="8">
        <v>35880.327079999995</v>
      </c>
      <c r="K112" s="8">
        <v>38543.777540000003</v>
      </c>
      <c r="L112" s="8">
        <v>24522.34552000001</v>
      </c>
      <c r="M112" s="8">
        <v>35116.512539999996</v>
      </c>
      <c r="N112" s="8">
        <v>45523.129570000005</v>
      </c>
      <c r="O112" s="8">
        <f t="shared" si="3"/>
        <v>29.63454021280215</v>
      </c>
    </row>
    <row r="113" spans="1:15" x14ac:dyDescent="0.3">
      <c r="A113" s="7" t="s">
        <v>98</v>
      </c>
      <c r="B113" s="8">
        <v>4107.4723699999995</v>
      </c>
      <c r="C113" s="8">
        <v>329.34960999999998</v>
      </c>
      <c r="D113" s="8">
        <v>1255.34141</v>
      </c>
      <c r="E113" s="8">
        <v>2750.3526199999997</v>
      </c>
      <c r="F113" s="8">
        <v>5183.8548699999992</v>
      </c>
      <c r="G113" s="8">
        <f t="shared" si="4"/>
        <v>88.479645566320144</v>
      </c>
      <c r="I113" s="7" t="s">
        <v>98</v>
      </c>
      <c r="J113" s="8">
        <v>6.2297700000000003</v>
      </c>
      <c r="K113" s="8">
        <v>6.2713799999999997</v>
      </c>
      <c r="L113" s="8">
        <v>1.4945900000000001</v>
      </c>
      <c r="M113" s="8">
        <v>0.74619000000000002</v>
      </c>
      <c r="N113" s="8">
        <v>83.936319999999995</v>
      </c>
      <c r="O113" s="8">
        <f t="shared" si="3"/>
        <v>11148.652487972231</v>
      </c>
    </row>
    <row r="114" spans="1:15" x14ac:dyDescent="0.3">
      <c r="A114" s="7" t="s">
        <v>99</v>
      </c>
      <c r="B114" s="8">
        <v>822.86500000000001</v>
      </c>
      <c r="C114" s="8">
        <v>795.77697000000001</v>
      </c>
      <c r="D114" s="8">
        <v>1561.5599299999999</v>
      </c>
      <c r="E114" s="8">
        <v>1688.7536600000001</v>
      </c>
      <c r="F114" s="8">
        <v>2588.3254200000006</v>
      </c>
      <c r="G114" s="8">
        <f t="shared" si="4"/>
        <v>53.268382553794169</v>
      </c>
      <c r="I114" s="7" t="s">
        <v>99</v>
      </c>
      <c r="J114" s="8">
        <v>209.11622</v>
      </c>
      <c r="K114" s="8">
        <v>689.87709000000007</v>
      </c>
      <c r="L114" s="8">
        <v>437.76569000000001</v>
      </c>
      <c r="M114" s="8">
        <v>609.07326999999998</v>
      </c>
      <c r="N114" s="8">
        <v>240.58888000000002</v>
      </c>
      <c r="O114" s="8">
        <f t="shared" si="3"/>
        <v>-60.499189202638952</v>
      </c>
    </row>
    <row r="115" spans="1:15" x14ac:dyDescent="0.3">
      <c r="A115" s="7" t="s">
        <v>100</v>
      </c>
      <c r="B115" s="8">
        <v>51.471810000000005</v>
      </c>
      <c r="C115" s="8">
        <v>24.764029999999998</v>
      </c>
      <c r="D115" s="8">
        <v>11.28755</v>
      </c>
      <c r="E115" s="8">
        <v>43.768630000000002</v>
      </c>
      <c r="F115" s="8">
        <v>80.520840000000007</v>
      </c>
      <c r="G115" s="8">
        <f t="shared" si="4"/>
        <v>83.969294903678744</v>
      </c>
      <c r="I115" s="7" t="s">
        <v>100</v>
      </c>
      <c r="J115" s="8">
        <v>2329.4247599999999</v>
      </c>
      <c r="K115" s="8">
        <v>2409.2437500000005</v>
      </c>
      <c r="L115" s="8">
        <v>2323.2738399999998</v>
      </c>
      <c r="M115" s="8">
        <v>1217.37363</v>
      </c>
      <c r="N115" s="8">
        <v>188.3938</v>
      </c>
      <c r="O115" s="8">
        <f t="shared" si="3"/>
        <v>-84.524570324395796</v>
      </c>
    </row>
    <row r="116" spans="1:15" x14ac:dyDescent="0.3">
      <c r="A116" s="7" t="s">
        <v>156</v>
      </c>
      <c r="B116" s="8">
        <v>93.858509999999995</v>
      </c>
      <c r="C116" s="8">
        <v>114.07859999999999</v>
      </c>
      <c r="D116" s="8">
        <v>22.775690000000001</v>
      </c>
      <c r="E116" s="8">
        <v>50.769880000000001</v>
      </c>
      <c r="F116" s="8">
        <v>92.895290000000003</v>
      </c>
      <c r="G116" s="8">
        <f t="shared" si="4"/>
        <v>82.973231372616993</v>
      </c>
      <c r="I116" s="7" t="s">
        <v>156</v>
      </c>
      <c r="J116" s="8"/>
      <c r="K116" s="8"/>
      <c r="L116" s="8"/>
      <c r="M116" s="8"/>
      <c r="N116" s="8"/>
      <c r="O116" s="8" t="str">
        <f t="shared" si="3"/>
        <v/>
      </c>
    </row>
    <row r="117" spans="1:15" x14ac:dyDescent="0.3">
      <c r="A117" s="7" t="s">
        <v>101</v>
      </c>
      <c r="B117" s="8">
        <v>172.47434000000001</v>
      </c>
      <c r="C117" s="8"/>
      <c r="D117" s="8"/>
      <c r="E117" s="8"/>
      <c r="F117" s="8"/>
      <c r="G117" s="8" t="str">
        <f t="shared" si="4"/>
        <v/>
      </c>
      <c r="I117" s="7" t="s">
        <v>101</v>
      </c>
      <c r="J117" s="8">
        <v>60.43235</v>
      </c>
      <c r="K117" s="8">
        <v>48.143999999999998</v>
      </c>
      <c r="L117" s="8"/>
      <c r="M117" s="8"/>
      <c r="N117" s="8">
        <v>274.40084999999999</v>
      </c>
      <c r="O117" s="8" t="str">
        <f t="shared" si="3"/>
        <v/>
      </c>
    </row>
    <row r="118" spans="1:15" x14ac:dyDescent="0.3">
      <c r="A118" s="7" t="s">
        <v>102</v>
      </c>
      <c r="B118" s="8">
        <v>151.13500000000002</v>
      </c>
      <c r="C118" s="8">
        <v>260.54340000000002</v>
      </c>
      <c r="D118" s="8">
        <v>76.016459999999995</v>
      </c>
      <c r="E118" s="8">
        <v>150.73017000000002</v>
      </c>
      <c r="F118" s="8">
        <v>137.61353</v>
      </c>
      <c r="G118" s="8">
        <f t="shared" si="4"/>
        <v>-8.702066746159721</v>
      </c>
      <c r="I118" s="7" t="s">
        <v>102</v>
      </c>
      <c r="J118" s="8"/>
      <c r="K118" s="8">
        <v>9.2759999999999995E-2</v>
      </c>
      <c r="L118" s="8">
        <v>6.5369999999999998E-2</v>
      </c>
      <c r="M118" s="8">
        <v>2.9166500000000002</v>
      </c>
      <c r="N118" s="8">
        <v>1.9489799999999999</v>
      </c>
      <c r="O118" s="8">
        <f t="shared" si="3"/>
        <v>-33.177446728267022</v>
      </c>
    </row>
    <row r="119" spans="1:15" x14ac:dyDescent="0.3">
      <c r="A119" s="7" t="s">
        <v>103</v>
      </c>
      <c r="B119" s="8">
        <v>10.43984</v>
      </c>
      <c r="C119" s="8">
        <v>12.66222</v>
      </c>
      <c r="D119" s="8">
        <v>101.0757</v>
      </c>
      <c r="E119" s="8">
        <v>510.62554999999998</v>
      </c>
      <c r="F119" s="8">
        <v>665.88831999999991</v>
      </c>
      <c r="G119" s="8">
        <f t="shared" si="4"/>
        <v>30.406384874395716</v>
      </c>
      <c r="I119" s="7" t="s">
        <v>103</v>
      </c>
      <c r="J119" s="8">
        <v>11.958819999999999</v>
      </c>
      <c r="K119" s="8">
        <v>22.34233</v>
      </c>
      <c r="L119" s="8">
        <v>0.25335000000000002</v>
      </c>
      <c r="M119" s="8">
        <v>11.704029999999999</v>
      </c>
      <c r="N119" s="8">
        <v>72.694149999999993</v>
      </c>
      <c r="O119" s="8">
        <f t="shared" si="3"/>
        <v>521.10358568800655</v>
      </c>
    </row>
    <row r="120" spans="1:15" x14ac:dyDescent="0.3">
      <c r="A120" s="18" t="s">
        <v>104</v>
      </c>
      <c r="B120" s="19">
        <v>268.35359999999997</v>
      </c>
      <c r="C120" s="19">
        <v>414.22447999999997</v>
      </c>
      <c r="D120" s="19">
        <v>347.72723999999994</v>
      </c>
      <c r="E120" s="19">
        <v>759.52578999999992</v>
      </c>
      <c r="F120" s="19">
        <v>1233.5323000000001</v>
      </c>
      <c r="G120" s="19">
        <f t="shared" si="4"/>
        <v>62.408217896063832</v>
      </c>
      <c r="H120" s="17"/>
      <c r="I120" s="18" t="s">
        <v>104</v>
      </c>
      <c r="J120" s="19">
        <v>259.61446000000001</v>
      </c>
      <c r="K120" s="19">
        <v>15</v>
      </c>
      <c r="L120" s="19">
        <v>8.75</v>
      </c>
      <c r="M120" s="19">
        <v>545.19929000000002</v>
      </c>
      <c r="N120" s="19">
        <v>166.28176999999999</v>
      </c>
      <c r="O120" s="19">
        <f t="shared" si="3"/>
        <v>-69.500736143658585</v>
      </c>
    </row>
    <row r="121" spans="1:15" x14ac:dyDescent="0.3">
      <c r="A121" s="7" t="s">
        <v>105</v>
      </c>
      <c r="B121" s="8">
        <v>1703.1709300000002</v>
      </c>
      <c r="C121" s="8">
        <v>1484.9840999999997</v>
      </c>
      <c r="D121" s="8">
        <v>239.25719000000001</v>
      </c>
      <c r="E121" s="8">
        <v>494.87611000000004</v>
      </c>
      <c r="F121" s="8">
        <v>1258.45462</v>
      </c>
      <c r="G121" s="8">
        <f t="shared" si="4"/>
        <v>154.29690271369128</v>
      </c>
      <c r="I121" s="7" t="s">
        <v>105</v>
      </c>
      <c r="J121" s="8"/>
      <c r="K121" s="8"/>
      <c r="L121" s="8"/>
      <c r="M121" s="8"/>
      <c r="N121" s="8"/>
      <c r="O121" s="8" t="str">
        <f t="shared" si="3"/>
        <v/>
      </c>
    </row>
    <row r="122" spans="1:15" x14ac:dyDescent="0.3">
      <c r="A122" s="7" t="s">
        <v>106</v>
      </c>
      <c r="B122" s="8">
        <v>44.162990000000001</v>
      </c>
      <c r="C122" s="8">
        <v>728.7654</v>
      </c>
      <c r="D122" s="8">
        <v>274.15539000000001</v>
      </c>
      <c r="E122" s="8">
        <v>619.05200000000002</v>
      </c>
      <c r="F122" s="8">
        <v>788.72199999999998</v>
      </c>
      <c r="G122" s="8">
        <f t="shared" si="4"/>
        <v>27.408036804662608</v>
      </c>
      <c r="I122" s="7" t="s">
        <v>106</v>
      </c>
      <c r="J122" s="8"/>
      <c r="K122" s="8"/>
      <c r="L122" s="8"/>
      <c r="M122" s="8"/>
      <c r="N122" s="8"/>
      <c r="O122" s="8" t="str">
        <f t="shared" si="3"/>
        <v/>
      </c>
    </row>
    <row r="123" spans="1:15" x14ac:dyDescent="0.3">
      <c r="A123" s="7" t="s">
        <v>107</v>
      </c>
      <c r="B123" s="8">
        <v>9.2625200000000003</v>
      </c>
      <c r="C123" s="8"/>
      <c r="D123" s="8"/>
      <c r="E123" s="8"/>
      <c r="F123" s="8">
        <v>19.89</v>
      </c>
      <c r="G123" s="8" t="str">
        <f t="shared" si="4"/>
        <v/>
      </c>
      <c r="I123" s="7" t="s">
        <v>107</v>
      </c>
      <c r="J123" s="8">
        <v>1.06836</v>
      </c>
      <c r="K123" s="8">
        <v>1.6851700000000001</v>
      </c>
      <c r="L123" s="8"/>
      <c r="M123" s="8">
        <v>0.41399999999999998</v>
      </c>
      <c r="N123" s="8"/>
      <c r="O123" s="8">
        <f t="shared" si="3"/>
        <v>-100</v>
      </c>
    </row>
    <row r="124" spans="1:15" x14ac:dyDescent="0.3">
      <c r="A124" s="7" t="s">
        <v>108</v>
      </c>
      <c r="B124" s="8">
        <v>562.19159000000013</v>
      </c>
      <c r="C124" s="8">
        <v>603.44051999999999</v>
      </c>
      <c r="D124" s="8">
        <v>330.53022999999996</v>
      </c>
      <c r="E124" s="8">
        <v>293.08488999999997</v>
      </c>
      <c r="F124" s="8">
        <v>126.2392</v>
      </c>
      <c r="G124" s="8">
        <f t="shared" si="4"/>
        <v>-56.927428090885208</v>
      </c>
      <c r="I124" s="7" t="s">
        <v>108</v>
      </c>
      <c r="J124" s="8">
        <v>1287.1240100000002</v>
      </c>
      <c r="K124" s="8">
        <v>1138.66985</v>
      </c>
      <c r="L124" s="8">
        <v>659.67838000000006</v>
      </c>
      <c r="M124" s="8">
        <v>687.07621000000006</v>
      </c>
      <c r="N124" s="8">
        <v>441.49541999999997</v>
      </c>
      <c r="O124" s="8">
        <f t="shared" si="3"/>
        <v>-35.742874869732439</v>
      </c>
    </row>
    <row r="125" spans="1:15" x14ac:dyDescent="0.3">
      <c r="A125" s="7" t="s">
        <v>109</v>
      </c>
      <c r="B125" s="8">
        <v>195.83670000000001</v>
      </c>
      <c r="C125" s="8">
        <v>76.345240000000004</v>
      </c>
      <c r="D125" s="8">
        <v>242.626</v>
      </c>
      <c r="E125" s="8">
        <v>305.60224999999997</v>
      </c>
      <c r="F125" s="8">
        <v>262.06695999999999</v>
      </c>
      <c r="G125" s="8">
        <f t="shared" si="4"/>
        <v>-14.245736083422155</v>
      </c>
      <c r="I125" s="7" t="s">
        <v>109</v>
      </c>
      <c r="J125" s="8"/>
      <c r="K125" s="8"/>
      <c r="L125" s="8"/>
      <c r="M125" s="8"/>
      <c r="N125" s="8"/>
      <c r="O125" s="8" t="str">
        <f t="shared" si="3"/>
        <v/>
      </c>
    </row>
    <row r="126" spans="1:15" x14ac:dyDescent="0.3">
      <c r="A126" s="7" t="s">
        <v>110</v>
      </c>
      <c r="B126" s="8">
        <v>1339.39426</v>
      </c>
      <c r="C126" s="8">
        <v>2449.9179400000003</v>
      </c>
      <c r="D126" s="8">
        <v>349.67138</v>
      </c>
      <c r="E126" s="8">
        <v>233.80655999999999</v>
      </c>
      <c r="F126" s="8">
        <v>2386.6643599999998</v>
      </c>
      <c r="G126" s="8">
        <f t="shared" si="4"/>
        <v>920.7858838520184</v>
      </c>
      <c r="I126" s="7" t="s">
        <v>110</v>
      </c>
      <c r="J126" s="8"/>
      <c r="K126" s="8"/>
      <c r="L126" s="8"/>
      <c r="M126" s="8"/>
      <c r="N126" s="8"/>
      <c r="O126" s="8" t="str">
        <f t="shared" si="3"/>
        <v/>
      </c>
    </row>
    <row r="127" spans="1:15" x14ac:dyDescent="0.3">
      <c r="A127" s="7" t="s">
        <v>111</v>
      </c>
      <c r="B127" s="8">
        <v>1227.5508699999998</v>
      </c>
      <c r="C127" s="8">
        <v>1023.27116</v>
      </c>
      <c r="D127" s="8">
        <v>1809.7987999999998</v>
      </c>
      <c r="E127" s="8">
        <v>1596.35356</v>
      </c>
      <c r="F127" s="8">
        <v>1612.0777599999997</v>
      </c>
      <c r="G127" s="8">
        <f t="shared" si="4"/>
        <v>0.98500735639037607</v>
      </c>
      <c r="I127" s="7" t="s">
        <v>111</v>
      </c>
      <c r="J127" s="8"/>
      <c r="K127" s="8"/>
      <c r="L127" s="8"/>
      <c r="M127" s="8"/>
      <c r="N127" s="8"/>
      <c r="O127" s="8" t="str">
        <f t="shared" si="3"/>
        <v/>
      </c>
    </row>
    <row r="128" spans="1:15" x14ac:dyDescent="0.3">
      <c r="A128" s="7" t="s">
        <v>112</v>
      </c>
      <c r="B128" s="8">
        <v>166.38445000000002</v>
      </c>
      <c r="C128" s="8">
        <v>251.82642999999999</v>
      </c>
      <c r="D128" s="8">
        <v>289.60327999999998</v>
      </c>
      <c r="E128" s="8">
        <v>646.01951000000008</v>
      </c>
      <c r="F128" s="8">
        <v>795.92129000000011</v>
      </c>
      <c r="G128" s="8">
        <f t="shared" si="4"/>
        <v>23.203909120329822</v>
      </c>
      <c r="I128" s="7" t="s">
        <v>112</v>
      </c>
      <c r="J128" s="8"/>
      <c r="K128" s="8"/>
      <c r="L128" s="8"/>
      <c r="M128" s="8"/>
      <c r="N128" s="8"/>
      <c r="O128" s="8" t="str">
        <f t="shared" si="3"/>
        <v/>
      </c>
    </row>
    <row r="129" spans="1:15" x14ac:dyDescent="0.3">
      <c r="A129" s="7" t="s">
        <v>113</v>
      </c>
      <c r="B129" s="8">
        <v>1789.7559900000001</v>
      </c>
      <c r="C129" s="8">
        <v>981.29294000000004</v>
      </c>
      <c r="D129" s="8">
        <v>1270.5661699999998</v>
      </c>
      <c r="E129" s="8">
        <v>609.56654000000003</v>
      </c>
      <c r="F129" s="8">
        <v>1182.19137</v>
      </c>
      <c r="G129" s="8">
        <f t="shared" si="4"/>
        <v>93.939675560275987</v>
      </c>
      <c r="I129" s="7" t="s">
        <v>113</v>
      </c>
      <c r="J129" s="8"/>
      <c r="K129" s="8"/>
      <c r="L129" s="8"/>
      <c r="M129" s="8"/>
      <c r="N129" s="8"/>
      <c r="O129" s="8" t="str">
        <f t="shared" si="3"/>
        <v/>
      </c>
    </row>
    <row r="130" spans="1:15" x14ac:dyDescent="0.3">
      <c r="A130" s="7" t="s">
        <v>114</v>
      </c>
      <c r="B130" s="8">
        <v>2191.2468800000006</v>
      </c>
      <c r="C130" s="8">
        <v>2225.8114699999996</v>
      </c>
      <c r="D130" s="8">
        <v>2582.1881400000002</v>
      </c>
      <c r="E130" s="8">
        <v>3800.4126499999988</v>
      </c>
      <c r="F130" s="8">
        <v>5561.3278499999997</v>
      </c>
      <c r="G130" s="8">
        <f t="shared" si="4"/>
        <v>46.334842086161387</v>
      </c>
      <c r="I130" s="7" t="s">
        <v>114</v>
      </c>
      <c r="J130" s="8"/>
      <c r="K130" s="8">
        <v>1.28189</v>
      </c>
      <c r="L130" s="8"/>
      <c r="M130" s="8">
        <v>0.20266000000000001</v>
      </c>
      <c r="N130" s="8"/>
      <c r="O130" s="8">
        <f t="shared" si="3"/>
        <v>-100</v>
      </c>
    </row>
    <row r="131" spans="1:15" x14ac:dyDescent="0.3">
      <c r="A131" s="7" t="s">
        <v>115</v>
      </c>
      <c r="B131" s="8">
        <v>67.629099999999994</v>
      </c>
      <c r="C131" s="8">
        <v>110.80974999999999</v>
      </c>
      <c r="D131" s="8">
        <v>97.302400000000006</v>
      </c>
      <c r="E131" s="8">
        <v>13.03</v>
      </c>
      <c r="F131" s="8">
        <v>58.674999999999997</v>
      </c>
      <c r="G131" s="8">
        <f t="shared" si="4"/>
        <v>350.30698388334616</v>
      </c>
      <c r="I131" s="7" t="s">
        <v>115</v>
      </c>
      <c r="J131" s="8"/>
      <c r="K131" s="8"/>
      <c r="L131" s="8"/>
      <c r="M131" s="8"/>
      <c r="N131" s="8"/>
      <c r="O131" s="8" t="str">
        <f t="shared" si="3"/>
        <v/>
      </c>
    </row>
    <row r="132" spans="1:15" x14ac:dyDescent="0.3">
      <c r="A132" s="7" t="s">
        <v>157</v>
      </c>
      <c r="B132" s="8"/>
      <c r="C132" s="8"/>
      <c r="D132" s="8"/>
      <c r="E132" s="8"/>
      <c r="F132" s="8"/>
      <c r="G132" s="8" t="str">
        <f t="shared" si="4"/>
        <v/>
      </c>
      <c r="I132" s="7" t="s">
        <v>157</v>
      </c>
      <c r="J132" s="8">
        <v>0.60099999999999998</v>
      </c>
      <c r="K132" s="8"/>
      <c r="L132" s="8"/>
      <c r="M132" s="8"/>
      <c r="N132" s="8"/>
      <c r="O132" s="8" t="str">
        <f t="shared" si="3"/>
        <v/>
      </c>
    </row>
    <row r="133" spans="1:15" x14ac:dyDescent="0.3">
      <c r="A133" s="7" t="s">
        <v>116</v>
      </c>
      <c r="B133" s="8">
        <v>297.9622</v>
      </c>
      <c r="C133" s="8">
        <v>316</v>
      </c>
      <c r="D133" s="8">
        <v>363.43819999999999</v>
      </c>
      <c r="E133" s="8"/>
      <c r="F133" s="8">
        <v>220.05500000000001</v>
      </c>
      <c r="G133" s="8" t="str">
        <f t="shared" si="4"/>
        <v/>
      </c>
      <c r="I133" s="7" t="s">
        <v>116</v>
      </c>
      <c r="J133" s="8">
        <v>9.3591899999999999</v>
      </c>
      <c r="K133" s="8">
        <v>0.14434</v>
      </c>
      <c r="L133" s="8">
        <v>9.429450000000001</v>
      </c>
      <c r="M133" s="8">
        <v>10.00386</v>
      </c>
      <c r="N133" s="8">
        <v>19.156320000000001</v>
      </c>
      <c r="O133" s="8">
        <f t="shared" si="3"/>
        <v>91.489285135937536</v>
      </c>
    </row>
    <row r="134" spans="1:15" x14ac:dyDescent="0.3">
      <c r="A134" s="7" t="s">
        <v>117</v>
      </c>
      <c r="B134" s="8">
        <v>190.45385000000002</v>
      </c>
      <c r="C134" s="8">
        <v>539.65417000000002</v>
      </c>
      <c r="D134" s="8">
        <v>279.66084000000006</v>
      </c>
      <c r="E134" s="8">
        <v>398.79704000000004</v>
      </c>
      <c r="F134" s="8">
        <v>1195.0326400000001</v>
      </c>
      <c r="G134" s="8">
        <f t="shared" si="4"/>
        <v>199.65935554586866</v>
      </c>
      <c r="I134" s="7" t="s">
        <v>117</v>
      </c>
      <c r="J134" s="8">
        <v>735.83729000000005</v>
      </c>
      <c r="K134" s="8">
        <v>954.20256999999992</v>
      </c>
      <c r="L134" s="8">
        <v>579.54764</v>
      </c>
      <c r="M134" s="8">
        <v>902.71769999999981</v>
      </c>
      <c r="N134" s="8">
        <v>1320.5213399999998</v>
      </c>
      <c r="O134" s="8">
        <f t="shared" si="3"/>
        <v>46.282867833432313</v>
      </c>
    </row>
    <row r="135" spans="1:15" x14ac:dyDescent="0.3">
      <c r="A135" s="7" t="s">
        <v>118</v>
      </c>
      <c r="B135" s="8">
        <v>7.7986699999999995</v>
      </c>
      <c r="C135" s="8">
        <v>6.6888900000000007</v>
      </c>
      <c r="D135" s="8"/>
      <c r="E135" s="8"/>
      <c r="F135" s="8">
        <v>5.6495800000000003</v>
      </c>
      <c r="G135" s="8" t="str">
        <f t="shared" si="4"/>
        <v/>
      </c>
      <c r="I135" s="7" t="s">
        <v>118</v>
      </c>
      <c r="J135" s="8">
        <v>1.9348799999999997</v>
      </c>
      <c r="K135" s="8">
        <v>2.9926699999999995</v>
      </c>
      <c r="L135" s="8">
        <v>2.33846</v>
      </c>
      <c r="M135" s="8">
        <v>6.0685399999999996</v>
      </c>
      <c r="N135" s="8">
        <v>2.13876</v>
      </c>
      <c r="O135" s="8">
        <f t="shared" si="3"/>
        <v>-64.756597138685748</v>
      </c>
    </row>
    <row r="136" spans="1:15" x14ac:dyDescent="0.3">
      <c r="A136" s="11" t="s">
        <v>158</v>
      </c>
      <c r="B136" s="11"/>
      <c r="C136" s="11">
        <v>2.7096</v>
      </c>
      <c r="D136" s="11">
        <v>15.7042</v>
      </c>
      <c r="E136" s="11"/>
      <c r="F136" s="11"/>
      <c r="G136" s="11" t="str">
        <f t="shared" si="4"/>
        <v/>
      </c>
      <c r="I136" s="11" t="s">
        <v>158</v>
      </c>
      <c r="J136" s="11"/>
      <c r="K136" s="11"/>
      <c r="L136" s="11"/>
      <c r="M136" s="11"/>
      <c r="N136" s="11"/>
      <c r="O136" s="11" t="str">
        <f t="shared" ref="O136:O139" si="5">IF(M136&lt;&gt;"",((N136-M136)*100)/M136,"")</f>
        <v/>
      </c>
    </row>
    <row r="137" spans="1:15" x14ac:dyDescent="0.3">
      <c r="A137" s="11" t="s">
        <v>119</v>
      </c>
      <c r="B137" s="11">
        <v>373.73120999999998</v>
      </c>
      <c r="C137" s="11">
        <v>295.52024</v>
      </c>
      <c r="D137" s="11">
        <v>183.53661</v>
      </c>
      <c r="E137" s="11">
        <v>926.83659000000011</v>
      </c>
      <c r="F137" s="11">
        <v>1530.1444999999997</v>
      </c>
      <c r="G137" s="11">
        <f t="shared" si="4"/>
        <v>65.093233964791949</v>
      </c>
      <c r="I137" s="11" t="s">
        <v>119</v>
      </c>
      <c r="J137" s="11">
        <v>314.78742</v>
      </c>
      <c r="K137" s="11">
        <v>411.1087</v>
      </c>
      <c r="L137" s="11">
        <v>198.47584000000001</v>
      </c>
      <c r="M137" s="11">
        <v>375.71149000000003</v>
      </c>
      <c r="N137" s="11">
        <v>179.86490000000001</v>
      </c>
      <c r="O137" s="11">
        <f t="shared" si="5"/>
        <v>-52.126856700602907</v>
      </c>
    </row>
    <row r="138" spans="1:15" x14ac:dyDescent="0.3">
      <c r="A138" s="11" t="s">
        <v>120</v>
      </c>
      <c r="B138" s="11">
        <v>1.8080699999999998</v>
      </c>
      <c r="C138" s="11">
        <v>34.959009999999999</v>
      </c>
      <c r="D138" s="11">
        <v>228.07579999999999</v>
      </c>
      <c r="E138" s="11">
        <v>43.089680000000001</v>
      </c>
      <c r="F138" s="11">
        <v>29.331199999999999</v>
      </c>
      <c r="G138" s="11">
        <f t="shared" si="4"/>
        <v>-31.929872767678948</v>
      </c>
      <c r="I138" s="11" t="s">
        <v>120</v>
      </c>
      <c r="J138" s="11"/>
      <c r="K138" s="11">
        <v>18.787249999999997</v>
      </c>
      <c r="L138" s="11">
        <v>7.1833100000000005</v>
      </c>
      <c r="M138" s="11"/>
      <c r="N138" s="11">
        <v>63.380200000000002</v>
      </c>
      <c r="O138" s="11" t="str">
        <f t="shared" si="5"/>
        <v/>
      </c>
    </row>
    <row r="139" spans="1:15" x14ac:dyDescent="0.3">
      <c r="A139" s="11" t="s">
        <v>138</v>
      </c>
      <c r="B139" s="11"/>
      <c r="C139" s="11"/>
      <c r="D139" s="11">
        <v>29.19</v>
      </c>
      <c r="E139" s="11"/>
      <c r="F139" s="11"/>
      <c r="G139" s="11" t="str">
        <f t="shared" si="4"/>
        <v/>
      </c>
      <c r="I139" s="11" t="s">
        <v>138</v>
      </c>
      <c r="J139" s="11"/>
      <c r="K139" s="11"/>
      <c r="L139" s="11"/>
      <c r="M139" s="11"/>
      <c r="N139" s="11"/>
      <c r="O139" s="11" t="str">
        <f t="shared" si="5"/>
        <v/>
      </c>
    </row>
    <row r="140" spans="1:15" x14ac:dyDescent="0.3">
      <c r="A140" s="11" t="s">
        <v>121</v>
      </c>
      <c r="B140" s="11">
        <v>29.824940000000002</v>
      </c>
      <c r="C140" s="11">
        <v>18.251620000000003</v>
      </c>
      <c r="D140" s="11">
        <v>164.38943</v>
      </c>
      <c r="E140" s="11">
        <v>69.95</v>
      </c>
      <c r="F140" s="11">
        <v>81.9161</v>
      </c>
      <c r="G140" s="11">
        <f t="shared" ref="G140:G154" si="6">IF(E140&lt;&gt;"",((F140-E140)*100)/E140,"")</f>
        <v>17.106647605432446</v>
      </c>
      <c r="I140" s="11" t="s">
        <v>121</v>
      </c>
      <c r="J140" s="11">
        <v>11.143249999999998</v>
      </c>
      <c r="K140" s="11">
        <v>16.899899999999999</v>
      </c>
      <c r="L140" s="11">
        <v>19.564350000000001</v>
      </c>
      <c r="M140" s="11">
        <v>28.026239999999998</v>
      </c>
      <c r="N140" s="11">
        <v>78.951990000000009</v>
      </c>
      <c r="O140" s="11">
        <f t="shared" ref="O140:O154" si="7">IF(M140&lt;&gt;"",((N140-M140)*100)/M140,"")</f>
        <v>181.70739278618899</v>
      </c>
    </row>
    <row r="141" spans="1:15" x14ac:dyDescent="0.3">
      <c r="A141" s="11" t="s">
        <v>122</v>
      </c>
      <c r="B141" s="11"/>
      <c r="C141" s="11"/>
      <c r="D141" s="11">
        <v>39.199100000000001</v>
      </c>
      <c r="E141" s="11">
        <v>26.99315</v>
      </c>
      <c r="F141" s="11">
        <v>4.7138999999999998</v>
      </c>
      <c r="G141" s="11">
        <f t="shared" si="6"/>
        <v>-82.536680602300962</v>
      </c>
      <c r="I141" s="11" t="s">
        <v>122</v>
      </c>
      <c r="J141" s="11">
        <v>72.33438000000001</v>
      </c>
      <c r="K141" s="11">
        <v>14.539919999999999</v>
      </c>
      <c r="L141" s="11">
        <v>20.445170000000001</v>
      </c>
      <c r="M141" s="11">
        <v>9.3887</v>
      </c>
      <c r="N141" s="11">
        <v>8.8441799999999997</v>
      </c>
      <c r="O141" s="11">
        <f t="shared" si="7"/>
        <v>-5.7997379828943343</v>
      </c>
    </row>
    <row r="142" spans="1:15" x14ac:dyDescent="0.3">
      <c r="A142" s="11" t="s">
        <v>123</v>
      </c>
      <c r="B142" s="11">
        <v>209.97534999999999</v>
      </c>
      <c r="C142" s="11">
        <v>178.99010999999999</v>
      </c>
      <c r="D142" s="11">
        <v>53.526140000000012</v>
      </c>
      <c r="E142" s="11">
        <v>103.27257</v>
      </c>
      <c r="F142" s="11">
        <v>195.32572999999999</v>
      </c>
      <c r="G142" s="11">
        <f t="shared" si="6"/>
        <v>89.136118138630607</v>
      </c>
      <c r="I142" s="11" t="s">
        <v>123</v>
      </c>
      <c r="J142" s="11"/>
      <c r="K142" s="11">
        <v>0.22320000000000001</v>
      </c>
      <c r="L142" s="11"/>
      <c r="M142" s="11"/>
      <c r="N142" s="11"/>
      <c r="O142" s="11" t="str">
        <f t="shared" si="7"/>
        <v/>
      </c>
    </row>
    <row r="143" spans="1:15" x14ac:dyDescent="0.3">
      <c r="A143" s="11" t="s">
        <v>124</v>
      </c>
      <c r="B143" s="11">
        <v>8.8934899999999999</v>
      </c>
      <c r="C143" s="11">
        <v>4.9060299999999994</v>
      </c>
      <c r="D143" s="11"/>
      <c r="E143" s="11">
        <v>2.2904299999999997</v>
      </c>
      <c r="F143" s="11">
        <v>2.0239499999999997</v>
      </c>
      <c r="G143" s="11">
        <f t="shared" si="6"/>
        <v>-11.634496579244948</v>
      </c>
      <c r="I143" s="11" t="s">
        <v>124</v>
      </c>
      <c r="J143" s="11">
        <v>116.40079999999999</v>
      </c>
      <c r="K143" s="11">
        <v>110.31841</v>
      </c>
      <c r="L143" s="11">
        <v>36.907830000000004</v>
      </c>
      <c r="M143" s="11">
        <v>140.59143</v>
      </c>
      <c r="N143" s="11">
        <v>152.12723</v>
      </c>
      <c r="O143" s="11">
        <f t="shared" si="7"/>
        <v>8.2051942995387375</v>
      </c>
    </row>
    <row r="144" spans="1:15" x14ac:dyDescent="0.3">
      <c r="A144" s="11" t="s">
        <v>125</v>
      </c>
      <c r="B144" s="11">
        <v>1.2773600000000001</v>
      </c>
      <c r="C144" s="11">
        <v>0.88236000000000003</v>
      </c>
      <c r="D144" s="11"/>
      <c r="E144" s="11"/>
      <c r="F144" s="11"/>
      <c r="G144" s="11" t="str">
        <f t="shared" si="6"/>
        <v/>
      </c>
      <c r="I144" s="11" t="s">
        <v>125</v>
      </c>
      <c r="J144" s="11"/>
      <c r="K144" s="11"/>
      <c r="L144" s="11"/>
      <c r="M144" s="11"/>
      <c r="N144" s="11"/>
      <c r="O144" s="11" t="str">
        <f t="shared" si="7"/>
        <v/>
      </c>
    </row>
    <row r="145" spans="1:15" x14ac:dyDescent="0.3">
      <c r="A145" s="11" t="s">
        <v>126</v>
      </c>
      <c r="B145" s="11">
        <v>4443.366579999999</v>
      </c>
      <c r="C145" s="11">
        <v>2890.2804700000002</v>
      </c>
      <c r="D145" s="11">
        <v>1513.8981800000001</v>
      </c>
      <c r="E145" s="11">
        <v>1493.5344099999998</v>
      </c>
      <c r="F145" s="11">
        <v>1796.8066800000001</v>
      </c>
      <c r="G145" s="11">
        <f t="shared" si="6"/>
        <v>20.305676787185668</v>
      </c>
      <c r="I145" s="11" t="s">
        <v>126</v>
      </c>
      <c r="J145" s="11">
        <v>1400.2173199999997</v>
      </c>
      <c r="K145" s="11">
        <v>2683.0465500000005</v>
      </c>
      <c r="L145" s="11">
        <v>3657.0372399999992</v>
      </c>
      <c r="M145" s="11">
        <v>6602.7621999999992</v>
      </c>
      <c r="N145" s="11">
        <v>8326.4661700000015</v>
      </c>
      <c r="O145" s="11">
        <f t="shared" si="7"/>
        <v>26.10580114486029</v>
      </c>
    </row>
    <row r="146" spans="1:15" x14ac:dyDescent="0.3">
      <c r="A146" s="11" t="s">
        <v>127</v>
      </c>
      <c r="B146" s="11">
        <v>565.97869000000003</v>
      </c>
      <c r="C146" s="11">
        <v>626.06503999999995</v>
      </c>
      <c r="D146" s="11">
        <v>326.12075999999996</v>
      </c>
      <c r="E146" s="11">
        <v>245.55280000000005</v>
      </c>
      <c r="F146" s="11">
        <v>389.72487999999998</v>
      </c>
      <c r="G146" s="11">
        <f t="shared" si="6"/>
        <v>58.71327062855724</v>
      </c>
      <c r="I146" s="11" t="s">
        <v>127</v>
      </c>
      <c r="J146" s="11">
        <v>42.060139999999997</v>
      </c>
      <c r="K146" s="11">
        <v>68.075400000000002</v>
      </c>
      <c r="L146" s="11">
        <v>40.708469999999998</v>
      </c>
      <c r="M146" s="11">
        <v>32.221809999999998</v>
      </c>
      <c r="N146" s="11">
        <v>1.0965499999999999</v>
      </c>
      <c r="O146" s="11">
        <f t="shared" si="7"/>
        <v>-96.596870256512588</v>
      </c>
    </row>
    <row r="147" spans="1:15" x14ac:dyDescent="0.3">
      <c r="A147" s="11" t="s">
        <v>128</v>
      </c>
      <c r="B147" s="11">
        <v>3671.5183100000013</v>
      </c>
      <c r="C147" s="11">
        <v>2519.5638099999996</v>
      </c>
      <c r="D147" s="11">
        <v>2301.2441000000003</v>
      </c>
      <c r="E147" s="11">
        <v>2044.8761000000004</v>
      </c>
      <c r="F147" s="11">
        <v>1923.7033899999997</v>
      </c>
      <c r="G147" s="11">
        <f t="shared" si="6"/>
        <v>-5.9256749100838286</v>
      </c>
      <c r="I147" s="11" t="s">
        <v>128</v>
      </c>
      <c r="J147" s="11">
        <v>258.98201999999998</v>
      </c>
      <c r="K147" s="11">
        <v>334.91968000000003</v>
      </c>
      <c r="L147" s="11">
        <v>371.86428000000006</v>
      </c>
      <c r="M147" s="11">
        <v>264.66701</v>
      </c>
      <c r="N147" s="11">
        <v>636.96861000000001</v>
      </c>
      <c r="O147" s="11">
        <f t="shared" si="7"/>
        <v>140.66792835268743</v>
      </c>
    </row>
    <row r="148" spans="1:15" x14ac:dyDescent="0.3">
      <c r="A148" s="11" t="s">
        <v>129</v>
      </c>
      <c r="B148" s="11">
        <v>23.373740000000002</v>
      </c>
      <c r="C148" s="11">
        <v>42.39002</v>
      </c>
      <c r="D148" s="11">
        <v>25.242609999999999</v>
      </c>
      <c r="E148" s="11">
        <v>23.605</v>
      </c>
      <c r="F148" s="11">
        <v>571.44511</v>
      </c>
      <c r="G148" s="11">
        <f t="shared" si="6"/>
        <v>2320.8646896843888</v>
      </c>
      <c r="I148" s="11" t="s">
        <v>129</v>
      </c>
      <c r="J148" s="11">
        <v>17.446770000000001</v>
      </c>
      <c r="K148" s="11">
        <v>28.652519999999999</v>
      </c>
      <c r="L148" s="11">
        <v>5.2575599999999998</v>
      </c>
      <c r="M148" s="11">
        <v>68.176259999999999</v>
      </c>
      <c r="N148" s="11">
        <v>9.8622399999999999</v>
      </c>
      <c r="O148" s="11">
        <f t="shared" si="7"/>
        <v>-85.534202081487024</v>
      </c>
    </row>
    <row r="149" spans="1:15" x14ac:dyDescent="0.3">
      <c r="A149" s="11" t="s">
        <v>130</v>
      </c>
      <c r="B149" s="11">
        <v>61.389259999999993</v>
      </c>
      <c r="C149" s="11">
        <v>4.3614299999999995</v>
      </c>
      <c r="D149" s="11">
        <v>44.889140000000005</v>
      </c>
      <c r="E149" s="11">
        <v>6.1104199999999995</v>
      </c>
      <c r="F149" s="11">
        <v>6.3928900000000004</v>
      </c>
      <c r="G149" s="11">
        <f t="shared" si="6"/>
        <v>4.622759155671802</v>
      </c>
      <c r="I149" s="11" t="s">
        <v>130</v>
      </c>
      <c r="J149" s="11">
        <v>0.14477000000000001</v>
      </c>
      <c r="K149" s="11">
        <v>3.5309499999999998</v>
      </c>
      <c r="L149" s="11">
        <v>2.9681899999999999</v>
      </c>
      <c r="M149" s="11"/>
      <c r="N149" s="11">
        <v>179.89230000000001</v>
      </c>
      <c r="O149" s="11" t="str">
        <f t="shared" si="7"/>
        <v/>
      </c>
    </row>
    <row r="150" spans="1:15" x14ac:dyDescent="0.3">
      <c r="A150" s="11" t="s">
        <v>131</v>
      </c>
      <c r="B150" s="11">
        <v>5.05</v>
      </c>
      <c r="C150" s="11"/>
      <c r="D150" s="11"/>
      <c r="E150" s="11"/>
      <c r="F150" s="11"/>
      <c r="G150" s="11" t="str">
        <f t="shared" si="6"/>
        <v/>
      </c>
      <c r="I150" s="11" t="s">
        <v>131</v>
      </c>
      <c r="J150" s="11"/>
      <c r="K150" s="11"/>
      <c r="L150" s="11"/>
      <c r="M150" s="11"/>
      <c r="N150" s="11"/>
      <c r="O150" s="11" t="str">
        <f t="shared" si="7"/>
        <v/>
      </c>
    </row>
    <row r="151" spans="1:15" x14ac:dyDescent="0.3">
      <c r="A151" s="11" t="s">
        <v>132</v>
      </c>
      <c r="B151" s="11">
        <v>16.24081</v>
      </c>
      <c r="C151" s="11">
        <v>129.06546</v>
      </c>
      <c r="D151" s="11">
        <v>257.40156999999999</v>
      </c>
      <c r="E151" s="11">
        <v>267.01081999999997</v>
      </c>
      <c r="F151" s="11">
        <v>147.21879000000001</v>
      </c>
      <c r="G151" s="11">
        <f t="shared" si="6"/>
        <v>-44.864110750268459</v>
      </c>
      <c r="I151" s="11" t="s">
        <v>132</v>
      </c>
      <c r="J151" s="11">
        <v>108.8947</v>
      </c>
      <c r="K151" s="11">
        <v>1.8396700000000001</v>
      </c>
      <c r="L151" s="11">
        <v>0.14794000000000002</v>
      </c>
      <c r="M151" s="11">
        <v>186.51822999999999</v>
      </c>
      <c r="N151" s="11">
        <v>186.18628999999999</v>
      </c>
      <c r="O151" s="11">
        <f t="shared" si="7"/>
        <v>-0.17796651833979071</v>
      </c>
    </row>
    <row r="152" spans="1:15" x14ac:dyDescent="0.3">
      <c r="A152" s="11" t="s">
        <v>133</v>
      </c>
      <c r="B152" s="11">
        <v>16.97137</v>
      </c>
      <c r="C152" s="11">
        <v>15.537719999999998</v>
      </c>
      <c r="D152" s="11">
        <v>37.644809999999993</v>
      </c>
      <c r="E152" s="11">
        <v>65.104160000000007</v>
      </c>
      <c r="F152" s="11">
        <v>46.852679999999992</v>
      </c>
      <c r="G152" s="11">
        <f t="shared" si="6"/>
        <v>-28.034276150709896</v>
      </c>
      <c r="I152" s="11" t="s">
        <v>133</v>
      </c>
      <c r="J152" s="11">
        <v>6.1710000000000001E-2</v>
      </c>
      <c r="K152" s="11">
        <v>0.31254999999999999</v>
      </c>
      <c r="L152" s="11">
        <v>0.10995000000000001</v>
      </c>
      <c r="M152" s="11">
        <v>8.7199299999999997</v>
      </c>
      <c r="N152" s="11">
        <v>0.752</v>
      </c>
      <c r="O152" s="11">
        <f t="shared" si="7"/>
        <v>-91.376077560255652</v>
      </c>
    </row>
    <row r="153" spans="1:15" x14ac:dyDescent="0.3">
      <c r="A153" s="11" t="s">
        <v>159</v>
      </c>
      <c r="B153" s="11"/>
      <c r="C153" s="11"/>
      <c r="D153" s="11"/>
      <c r="E153" s="11"/>
      <c r="F153" s="11"/>
      <c r="G153" s="11" t="str">
        <f t="shared" si="6"/>
        <v/>
      </c>
      <c r="I153" s="11" t="s">
        <v>159</v>
      </c>
      <c r="J153" s="11">
        <v>6.1109999999999998E-2</v>
      </c>
      <c r="K153" s="11"/>
      <c r="L153" s="11"/>
      <c r="M153" s="11"/>
      <c r="N153" s="11"/>
      <c r="O153" s="11" t="str">
        <f t="shared" si="7"/>
        <v/>
      </c>
    </row>
    <row r="154" spans="1:15" x14ac:dyDescent="0.3">
      <c r="A154" s="11" t="s">
        <v>160</v>
      </c>
      <c r="B154" s="11"/>
      <c r="C154" s="11"/>
      <c r="D154" s="11"/>
      <c r="E154" s="11"/>
      <c r="F154" s="11">
        <v>17.763500000000001</v>
      </c>
      <c r="G154" s="11" t="str">
        <f t="shared" si="6"/>
        <v/>
      </c>
      <c r="I154" s="11" t="s">
        <v>160</v>
      </c>
      <c r="J154" s="11"/>
      <c r="K154" s="11"/>
      <c r="L154" s="11"/>
      <c r="M154" s="11"/>
      <c r="N154" s="11"/>
      <c r="O154" s="11" t="str">
        <f t="shared" si="7"/>
        <v/>
      </c>
    </row>
    <row r="155" spans="1:15" ht="15" thickBot="1" x14ac:dyDescent="0.35">
      <c r="A155" s="9" t="s">
        <v>5</v>
      </c>
      <c r="B155" s="10">
        <f>SUM(B8:B154)</f>
        <v>411671.97234999994</v>
      </c>
      <c r="C155" s="10">
        <f>SUM(C8:C154)</f>
        <v>450699.64426000032</v>
      </c>
      <c r="D155" s="10">
        <f>SUM(D8:D154)</f>
        <v>448792.46525999991</v>
      </c>
      <c r="E155" s="10">
        <f>SUM(E8:E154)</f>
        <v>571338.33494999993</v>
      </c>
      <c r="F155" s="10">
        <f>SUM(F8:F154)</f>
        <v>602214.76666000043</v>
      </c>
      <c r="G155" s="10">
        <f t="shared" ref="G155:G162" si="8">+((F155-E155)*100)/E155</f>
        <v>5.404228951782593</v>
      </c>
      <c r="I155" s="9" t="s">
        <v>5</v>
      </c>
      <c r="J155" s="10">
        <f>SUM(J8:J154)</f>
        <v>230379.53535000002</v>
      </c>
      <c r="K155" s="10">
        <f>SUM(K8:K154)</f>
        <v>250444.31738000005</v>
      </c>
      <c r="L155" s="10">
        <f>SUM(L8:L154)</f>
        <v>224414.73151000004</v>
      </c>
      <c r="M155" s="10">
        <f>SUM(M8:M154)</f>
        <v>301068.05459999997</v>
      </c>
      <c r="N155" s="10">
        <f>SUM(N8:N154)</f>
        <v>351120.41482999997</v>
      </c>
      <c r="O155" s="10">
        <f t="shared" ref="O155:O156" si="9">+((N155-M155)*100)/M155</f>
        <v>16.624932291969575</v>
      </c>
    </row>
    <row r="156" spans="1:15" ht="15.6" thickTop="1" thickBot="1" x14ac:dyDescent="0.35">
      <c r="A156" s="9" t="s">
        <v>1</v>
      </c>
      <c r="B156" s="10">
        <f>+B8+B9+B10+B11+B13+B14+B15+B16+B17+B18+B21+B22+B24+B28+B30+B31+B32+B33+B34+B35+B36+B37+B38+B51+B52+B120</f>
        <v>292366.70567999996</v>
      </c>
      <c r="C156" s="10">
        <f t="shared" ref="C156:F156" si="10">+C8+C9+C10+C11+C13+C14+C15+C16+C17+C18+C21+C22+C24+C28+C30+C31+C32+C33+C34+C35+C36+C37+C38+C51+C52+C120</f>
        <v>333106.35013999994</v>
      </c>
      <c r="D156" s="10">
        <f t="shared" si="10"/>
        <v>344275.26783999993</v>
      </c>
      <c r="E156" s="10">
        <f t="shared" si="10"/>
        <v>456014.36014</v>
      </c>
      <c r="F156" s="10">
        <f t="shared" si="10"/>
        <v>470680.19069999998</v>
      </c>
      <c r="G156" s="10">
        <f t="shared" si="8"/>
        <v>3.2160896326811832</v>
      </c>
      <c r="I156" s="9" t="s">
        <v>1</v>
      </c>
      <c r="J156" s="10">
        <f t="shared" ref="J156:N156" si="11">+J8+J9+J10+J11+J13+J14+J15+J16+J17+J18+J21+J22+J24+J28+J30+J31+J32+J33+J34+J35+J36+J37+J38+J51+J52+J120</f>
        <v>137535.59782000002</v>
      </c>
      <c r="K156" s="10">
        <f t="shared" si="11"/>
        <v>149331.14602000001</v>
      </c>
      <c r="L156" s="10">
        <f t="shared" si="11"/>
        <v>148756.29466000001</v>
      </c>
      <c r="M156" s="10">
        <f t="shared" si="11"/>
        <v>202599.84616999998</v>
      </c>
      <c r="N156" s="10">
        <f t="shared" si="11"/>
        <v>226954.59795999998</v>
      </c>
      <c r="O156" s="10">
        <f t="shared" si="9"/>
        <v>12.021110701912441</v>
      </c>
    </row>
    <row r="157" spans="1:15" ht="15.6" thickTop="1" thickBot="1" x14ac:dyDescent="0.35">
      <c r="A157" s="9" t="s">
        <v>6</v>
      </c>
      <c r="B157" s="10">
        <f>+(B156*100)/B155</f>
        <v>71.019337073409588</v>
      </c>
      <c r="C157" s="10">
        <f t="shared" ref="C157:F157" si="12">+(C156*100)/C155</f>
        <v>73.908722667603669</v>
      </c>
      <c r="D157" s="10">
        <f t="shared" si="12"/>
        <v>76.711463424536376</v>
      </c>
      <c r="E157" s="10">
        <f t="shared" si="12"/>
        <v>79.815116935905863</v>
      </c>
      <c r="F157" s="10">
        <f t="shared" si="12"/>
        <v>78.158194843092829</v>
      </c>
      <c r="G157" s="10"/>
      <c r="I157" s="9" t="s">
        <v>6</v>
      </c>
      <c r="J157" s="10">
        <f>+(J156*100)/J155</f>
        <v>59.699572538442489</v>
      </c>
      <c r="K157" s="10">
        <f t="shared" ref="K157" si="13">+(K156*100)/K155</f>
        <v>59.626486071720024</v>
      </c>
      <c r="L157" s="10">
        <f t="shared" ref="L157" si="14">+(L156*100)/L155</f>
        <v>66.286332300502906</v>
      </c>
      <c r="M157" s="10">
        <f t="shared" ref="M157" si="15">+(M156*100)/M155</f>
        <v>67.293704222181532</v>
      </c>
      <c r="N157" s="10">
        <f t="shared" ref="N157" si="16">+(N156*100)/N155</f>
        <v>64.637255019729736</v>
      </c>
      <c r="O157" s="10"/>
    </row>
    <row r="158" spans="1:15" ht="15.6" thickTop="1" thickBot="1" x14ac:dyDescent="0.35">
      <c r="A158" s="9" t="s">
        <v>2</v>
      </c>
      <c r="B158" s="10">
        <f>+B155-B156</f>
        <v>119305.26666999998</v>
      </c>
      <c r="C158" s="10">
        <f t="shared" ref="C158:F158" si="17">+C155-C156</f>
        <v>117593.29412000038</v>
      </c>
      <c r="D158" s="10">
        <f t="shared" si="17"/>
        <v>104517.19741999998</v>
      </c>
      <c r="E158" s="10">
        <f t="shared" si="17"/>
        <v>115323.97480999993</v>
      </c>
      <c r="F158" s="10">
        <f t="shared" si="17"/>
        <v>131534.57596000045</v>
      </c>
      <c r="G158" s="10">
        <f t="shared" si="8"/>
        <v>14.056575119534363</v>
      </c>
      <c r="I158" s="9" t="s">
        <v>2</v>
      </c>
      <c r="J158" s="10">
        <f>+J155-J156</f>
        <v>92843.937529999996</v>
      </c>
      <c r="K158" s="10">
        <f t="shared" ref="K158:N158" si="18">+K155-K156</f>
        <v>101113.17136000004</v>
      </c>
      <c r="L158" s="10">
        <f t="shared" si="18"/>
        <v>75658.436850000027</v>
      </c>
      <c r="M158" s="10">
        <f t="shared" si="18"/>
        <v>98468.208429999999</v>
      </c>
      <c r="N158" s="10">
        <f t="shared" si="18"/>
        <v>124165.81686999998</v>
      </c>
      <c r="O158" s="10">
        <f t="shared" ref="O158" si="19">+((N158-M158)*100)/M158</f>
        <v>26.097365687594628</v>
      </c>
    </row>
    <row r="159" spans="1:15" ht="15.6" thickTop="1" thickBot="1" x14ac:dyDescent="0.35">
      <c r="A159" s="9" t="s">
        <v>6</v>
      </c>
      <c r="B159" s="10">
        <f>+(B158*100)/B155</f>
        <v>28.980662926590416</v>
      </c>
      <c r="C159" s="10">
        <f t="shared" ref="C159:F159" si="20">+(C158*100)/C155</f>
        <v>26.091277332396334</v>
      </c>
      <c r="D159" s="10">
        <f t="shared" si="20"/>
        <v>23.288536575463631</v>
      </c>
      <c r="E159" s="10">
        <f t="shared" si="20"/>
        <v>20.18488306409413</v>
      </c>
      <c r="F159" s="10">
        <f t="shared" si="20"/>
        <v>21.841805156907171</v>
      </c>
      <c r="G159" s="10"/>
      <c r="I159" s="9" t="s">
        <v>6</v>
      </c>
      <c r="J159" s="10">
        <f>+(J158*100)/J155</f>
        <v>40.300427461557504</v>
      </c>
      <c r="K159" s="10">
        <f t="shared" ref="K159" si="21">+(K158*100)/K155</f>
        <v>40.373513928279976</v>
      </c>
      <c r="L159" s="10">
        <f t="shared" ref="L159" si="22">+(L158*100)/L155</f>
        <v>33.713667699497101</v>
      </c>
      <c r="M159" s="10">
        <f t="shared" ref="M159" si="23">+(M158*100)/M155</f>
        <v>32.706295777818475</v>
      </c>
      <c r="N159" s="10">
        <f t="shared" ref="N159" si="24">+(N158*100)/N155</f>
        <v>35.362744980270278</v>
      </c>
      <c r="O159" s="10"/>
    </row>
    <row r="160" spans="1:15" ht="15.6" thickTop="1" thickBot="1" x14ac:dyDescent="0.35">
      <c r="A160" s="15" t="s">
        <v>8</v>
      </c>
      <c r="B160" s="16">
        <f>+B12+B19+B20+B23+B25+B26+B27+B29+B39+B40+B41+B42+B43+B44+B45+B53+B54+B55+B56+B57</f>
        <v>25992.887440000006</v>
      </c>
      <c r="C160" s="16">
        <f t="shared" ref="C160:F160" si="25">+C12+C19+C20+C23+C25+C26+C27+C29+C39+C40+C41+C42+C43+C44+C45+C53+C54+C55+C56+C57</f>
        <v>25239.203559999994</v>
      </c>
      <c r="D160" s="16">
        <f t="shared" si="25"/>
        <v>26613.940889999991</v>
      </c>
      <c r="E160" s="16">
        <f t="shared" si="25"/>
        <v>28365.770900000003</v>
      </c>
      <c r="F160" s="16">
        <f t="shared" si="25"/>
        <v>31704.517170000003</v>
      </c>
      <c r="G160" s="16">
        <f t="shared" si="8"/>
        <v>11.770335034328291</v>
      </c>
      <c r="I160" s="15" t="s">
        <v>8</v>
      </c>
      <c r="J160" s="16">
        <f t="shared" ref="J160:N160" si="26">+J12+J19+J20+J23+J25+J26+J27+J29+J39+J40+J41+J42+J43+J44+J45+J53+J54+J55+J56+J57</f>
        <v>2079.1630499999997</v>
      </c>
      <c r="K160" s="16">
        <f t="shared" si="26"/>
        <v>2301.5190299999999</v>
      </c>
      <c r="L160" s="16">
        <f t="shared" si="26"/>
        <v>2643.9223299999999</v>
      </c>
      <c r="M160" s="16">
        <f t="shared" si="26"/>
        <v>1398.1564999999998</v>
      </c>
      <c r="N160" s="16">
        <f t="shared" si="26"/>
        <v>1536.4699400000002</v>
      </c>
      <c r="O160" s="16">
        <f t="shared" ref="O160" si="27">+((N160-M160)*100)/M160</f>
        <v>9.8925578073699452</v>
      </c>
    </row>
    <row r="161" spans="1:15" ht="15.6" thickTop="1" thickBot="1" x14ac:dyDescent="0.35">
      <c r="A161" s="15" t="s">
        <v>6</v>
      </c>
      <c r="B161" s="16">
        <f>+(B160*100)/B155</f>
        <v>6.313980349845405</v>
      </c>
      <c r="C161" s="16">
        <f t="shared" ref="C161:F161" si="28">+(C160*100)/C155</f>
        <v>5.6000052099974509</v>
      </c>
      <c r="D161" s="16">
        <f t="shared" si="28"/>
        <v>5.9301220386090217</v>
      </c>
      <c r="E161" s="16">
        <f t="shared" si="28"/>
        <v>4.9647939171598567</v>
      </c>
      <c r="F161" s="16">
        <f t="shared" si="28"/>
        <v>5.2646528988054184</v>
      </c>
      <c r="G161" s="16"/>
      <c r="I161" s="15" t="s">
        <v>6</v>
      </c>
      <c r="J161" s="16">
        <f>+(J160*100)/J155</f>
        <v>0.90249467985134535</v>
      </c>
      <c r="K161" s="16">
        <f t="shared" ref="K161" si="29">+(K160*100)/K155</f>
        <v>0.91897434690358615</v>
      </c>
      <c r="L161" s="16">
        <f t="shared" ref="L161" si="30">+(L160*100)/L155</f>
        <v>1.1781411640002721</v>
      </c>
      <c r="M161" s="16">
        <f t="shared" ref="M161" si="31">+(M160*100)/M155</f>
        <v>0.46439882233855578</v>
      </c>
      <c r="N161" s="16">
        <f t="shared" ref="N161" si="32">+(N160*100)/N155</f>
        <v>0.43759060285455181</v>
      </c>
      <c r="O161" s="16"/>
    </row>
    <row r="162" spans="1:15" ht="15.6" thickTop="1" thickBot="1" x14ac:dyDescent="0.35">
      <c r="A162" s="9" t="s">
        <v>7</v>
      </c>
      <c r="B162" s="10">
        <f>+B155-(B156+B160)</f>
        <v>93312.379229999962</v>
      </c>
      <c r="C162" s="10">
        <f t="shared" ref="C162:F162" si="33">+C155-(C156+C160)</f>
        <v>92354.09056000039</v>
      </c>
      <c r="D162" s="10">
        <f t="shared" si="33"/>
        <v>77903.256530000013</v>
      </c>
      <c r="E162" s="10">
        <f t="shared" si="33"/>
        <v>86958.203909999924</v>
      </c>
      <c r="F162" s="10">
        <f t="shared" si="33"/>
        <v>99830.058790000447</v>
      </c>
      <c r="G162" s="10">
        <f t="shared" si="8"/>
        <v>14.802346761120603</v>
      </c>
      <c r="I162" s="9" t="s">
        <v>7</v>
      </c>
      <c r="J162" s="10">
        <f>+J155-(J156+J160)</f>
        <v>90764.774479999993</v>
      </c>
      <c r="K162" s="10">
        <f t="shared" ref="K162:N162" si="34">+K155-(K156+K160)</f>
        <v>98811.652330000041</v>
      </c>
      <c r="L162" s="10">
        <f t="shared" si="34"/>
        <v>73014.514520000026</v>
      </c>
      <c r="M162" s="10">
        <f t="shared" si="34"/>
        <v>97070.051929999987</v>
      </c>
      <c r="N162" s="10">
        <f t="shared" si="34"/>
        <v>122629.34692999997</v>
      </c>
      <c r="O162" s="10">
        <f t="shared" ref="O162" si="35">+((N162-M162)*100)/M162</f>
        <v>26.330772974584917</v>
      </c>
    </row>
    <row r="163" spans="1:15" ht="15.6" thickTop="1" thickBot="1" x14ac:dyDescent="0.35">
      <c r="A163" s="9" t="s">
        <v>6</v>
      </c>
      <c r="B163" s="10">
        <f>+(B162*100)/B155</f>
        <v>22.666682576745011</v>
      </c>
      <c r="C163" s="10">
        <f t="shared" ref="C163:F163" si="36">+(C162*100)/C155</f>
        <v>20.491272122398886</v>
      </c>
      <c r="D163" s="10">
        <f t="shared" si="36"/>
        <v>17.35841453685461</v>
      </c>
      <c r="E163" s="10">
        <f t="shared" si="36"/>
        <v>15.220089146934271</v>
      </c>
      <c r="F163" s="10">
        <f t="shared" si="36"/>
        <v>16.577152258101751</v>
      </c>
      <c r="G163" s="10"/>
      <c r="I163" s="9" t="s">
        <v>6</v>
      </c>
      <c r="J163" s="10">
        <f>+(J162*100)/J155</f>
        <v>39.39793278170616</v>
      </c>
      <c r="K163" s="10">
        <f t="shared" ref="K163" si="37">+(K162*100)/K155</f>
        <v>39.454539581376395</v>
      </c>
      <c r="L163" s="10">
        <f t="shared" ref="L163" si="38">+(L162*100)/L155</f>
        <v>32.535526535496828</v>
      </c>
      <c r="M163" s="10">
        <f t="shared" ref="M163" si="39">+(M162*100)/M155</f>
        <v>32.241896955479909</v>
      </c>
      <c r="N163" s="10">
        <f t="shared" ref="N163" si="40">+(N162*100)/N155</f>
        <v>34.925154377415716</v>
      </c>
      <c r="O163" s="10"/>
    </row>
    <row r="164" spans="1:15" ht="15" thickTop="1" x14ac:dyDescent="0.3">
      <c r="A164" s="12"/>
      <c r="B164" s="12"/>
      <c r="C164" s="12"/>
      <c r="D164" s="12"/>
      <c r="E164" s="12"/>
      <c r="F164" s="12"/>
      <c r="G164" s="12"/>
      <c r="I164" s="12"/>
      <c r="J164" s="12"/>
      <c r="K164" s="12"/>
      <c r="L164" s="12"/>
      <c r="M164" s="12"/>
      <c r="N164" s="12"/>
      <c r="O164" s="12"/>
    </row>
    <row r="165" spans="1:15" x14ac:dyDescent="0.3">
      <c r="A165" s="12"/>
      <c r="B165" s="12"/>
      <c r="C165" s="12"/>
      <c r="D165" s="12"/>
      <c r="E165" s="12"/>
      <c r="F165" s="12"/>
      <c r="G165" s="12"/>
      <c r="I165" s="12"/>
      <c r="J165" s="12"/>
      <c r="K165" s="12"/>
      <c r="L165" s="12"/>
      <c r="M165" s="12"/>
      <c r="N165" s="12"/>
      <c r="O165" s="12"/>
    </row>
    <row r="166" spans="1:15" x14ac:dyDescent="0.3">
      <c r="A166" s="3" t="s">
        <v>0</v>
      </c>
      <c r="B166" s="3"/>
      <c r="C166" s="3"/>
      <c r="D166" s="3"/>
      <c r="E166" s="3"/>
      <c r="F166" s="3"/>
      <c r="G166" s="3"/>
      <c r="I166" s="3" t="s">
        <v>0</v>
      </c>
      <c r="J166" s="3"/>
      <c r="K166" s="3"/>
      <c r="L166" s="3"/>
      <c r="M166" s="3"/>
      <c r="N166" s="3"/>
      <c r="O166" s="3"/>
    </row>
  </sheetData>
  <printOptions horizontalCentered="1"/>
  <pageMargins left="0" right="0" top="0.39370078740157483" bottom="0.39370078740157483" header="0" footer="0"/>
  <pageSetup paperSize="9" scale="49" fitToHeight="2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6BB1D-C76C-4E66-B54D-07C0332EF612}">
  <sheetPr>
    <pageSetUpPr fitToPage="1"/>
  </sheetPr>
  <dimension ref="A3:O150"/>
  <sheetViews>
    <sheetView workbookViewId="0">
      <selection activeCell="A146" sqref="A146:O147"/>
    </sheetView>
  </sheetViews>
  <sheetFormatPr baseColWidth="10" defaultRowHeight="14.4" x14ac:dyDescent="0.3"/>
  <cols>
    <col min="1" max="1" width="27.109375" customWidth="1"/>
    <col min="2" max="8" width="10.88671875" customWidth="1"/>
    <col min="9" max="9" width="24" customWidth="1"/>
    <col min="10" max="15" width="11.33203125" customWidth="1"/>
  </cols>
  <sheetData>
    <row r="3" spans="1:15" ht="18" x14ac:dyDescent="0.35">
      <c r="A3" s="1" t="s">
        <v>139</v>
      </c>
      <c r="B3" s="2"/>
      <c r="C3" s="2"/>
      <c r="D3" s="2"/>
      <c r="E3" s="2"/>
      <c r="F3" s="2"/>
      <c r="G3" s="2"/>
      <c r="I3" s="1" t="s">
        <v>140</v>
      </c>
      <c r="J3" s="2"/>
      <c r="K3" s="2"/>
      <c r="L3" s="2"/>
      <c r="M3" s="2"/>
      <c r="N3" s="2"/>
      <c r="O3" s="2"/>
    </row>
    <row r="4" spans="1:15" ht="18" x14ac:dyDescent="0.35">
      <c r="A4" s="1" t="s">
        <v>136</v>
      </c>
      <c r="B4" s="3"/>
      <c r="C4" s="3"/>
      <c r="D4" s="3"/>
      <c r="E4" s="3"/>
      <c r="F4" s="3"/>
      <c r="G4" s="3"/>
      <c r="I4" s="1" t="s">
        <v>136</v>
      </c>
      <c r="J4" s="3"/>
      <c r="K4" s="3"/>
      <c r="L4" s="3"/>
      <c r="M4" s="3"/>
      <c r="N4" s="3"/>
      <c r="O4" s="3"/>
    </row>
    <row r="5" spans="1:15" ht="18" x14ac:dyDescent="0.35">
      <c r="A5" s="4" t="s">
        <v>3</v>
      </c>
      <c r="B5" s="5"/>
      <c r="C5" s="5"/>
      <c r="D5" s="5"/>
      <c r="E5" s="5"/>
      <c r="F5" s="5"/>
      <c r="G5" s="5"/>
      <c r="I5" s="4" t="s">
        <v>3</v>
      </c>
      <c r="J5" s="5"/>
      <c r="K5" s="5"/>
      <c r="L5" s="5"/>
      <c r="M5" s="5"/>
      <c r="N5" s="5"/>
      <c r="O5" s="5"/>
    </row>
    <row r="6" spans="1:15" ht="18" x14ac:dyDescent="0.35">
      <c r="A6" s="4"/>
      <c r="B6" s="5"/>
      <c r="C6" s="5"/>
      <c r="D6" s="5"/>
      <c r="E6" s="5"/>
      <c r="F6" s="5"/>
      <c r="G6" s="5"/>
      <c r="I6" s="4"/>
      <c r="J6" s="5"/>
      <c r="K6" s="5"/>
      <c r="L6" s="5"/>
      <c r="M6" s="5"/>
      <c r="N6" s="5"/>
      <c r="O6" s="5"/>
    </row>
    <row r="7" spans="1:15" ht="15" thickBot="1" x14ac:dyDescent="0.35">
      <c r="A7" s="6"/>
      <c r="B7" s="6">
        <v>2019</v>
      </c>
      <c r="C7" s="6">
        <v>2020</v>
      </c>
      <c r="D7" s="6">
        <v>2021</v>
      </c>
      <c r="E7" s="6">
        <v>2022</v>
      </c>
      <c r="F7" s="6">
        <v>2023</v>
      </c>
      <c r="G7" s="6" t="s">
        <v>135</v>
      </c>
      <c r="I7" s="6"/>
      <c r="J7" s="6">
        <v>2019</v>
      </c>
      <c r="K7" s="6">
        <v>2020</v>
      </c>
      <c r="L7" s="6">
        <v>2021</v>
      </c>
      <c r="M7" s="6">
        <v>2022</v>
      </c>
      <c r="N7" s="6">
        <v>2023</v>
      </c>
      <c r="O7" s="6" t="s">
        <v>135</v>
      </c>
    </row>
    <row r="8" spans="1:15" ht="15" thickTop="1" x14ac:dyDescent="0.3">
      <c r="A8" s="7" t="s">
        <v>161</v>
      </c>
      <c r="B8" s="8">
        <v>10</v>
      </c>
      <c r="C8" s="8">
        <v>22</v>
      </c>
      <c r="D8" s="8">
        <v>16</v>
      </c>
      <c r="E8" s="8">
        <v>64</v>
      </c>
      <c r="F8" s="8">
        <v>22</v>
      </c>
      <c r="G8" s="8">
        <f t="shared" ref="G8:G38" si="0">IF(E8&lt;&gt;"",((F8-E8)*100)/E8,"")</f>
        <v>-65.625</v>
      </c>
      <c r="I8" s="7" t="s">
        <v>161</v>
      </c>
      <c r="J8" s="8">
        <v>0</v>
      </c>
      <c r="K8" s="8">
        <v>14</v>
      </c>
      <c r="L8" s="8">
        <v>0</v>
      </c>
      <c r="M8" s="8">
        <v>17</v>
      </c>
      <c r="N8" s="8">
        <v>20</v>
      </c>
      <c r="O8" s="8">
        <f t="shared" ref="O8:O70" si="1">IF(M8&lt;&gt;"",((N8-M8)*100)/M8,"")</f>
        <v>17.647058823529413</v>
      </c>
    </row>
    <row r="9" spans="1:15" x14ac:dyDescent="0.3">
      <c r="A9" s="7" t="s">
        <v>162</v>
      </c>
      <c r="B9" s="8">
        <v>9657</v>
      </c>
      <c r="C9" s="8">
        <v>8023</v>
      </c>
      <c r="D9" s="8">
        <v>13602</v>
      </c>
      <c r="E9" s="8">
        <v>15038</v>
      </c>
      <c r="F9" s="8">
        <v>13579</v>
      </c>
      <c r="G9" s="8">
        <f t="shared" si="0"/>
        <v>-9.7020880436228225</v>
      </c>
      <c r="I9" s="7" t="s">
        <v>162</v>
      </c>
      <c r="J9" s="8">
        <v>2943</v>
      </c>
      <c r="K9" s="8">
        <v>2508</v>
      </c>
      <c r="L9" s="8">
        <v>4791</v>
      </c>
      <c r="M9" s="8">
        <v>4762</v>
      </c>
      <c r="N9" s="8">
        <v>4330</v>
      </c>
      <c r="O9" s="8">
        <f t="shared" si="1"/>
        <v>-9.0718185636287281</v>
      </c>
    </row>
    <row r="10" spans="1:15" x14ac:dyDescent="0.3">
      <c r="A10" s="7" t="s">
        <v>163</v>
      </c>
      <c r="B10" s="8">
        <v>185</v>
      </c>
      <c r="C10" s="8">
        <v>177</v>
      </c>
      <c r="D10" s="8">
        <v>253</v>
      </c>
      <c r="E10" s="8">
        <v>280</v>
      </c>
      <c r="F10" s="8">
        <v>270</v>
      </c>
      <c r="G10" s="8">
        <f t="shared" si="0"/>
        <v>-3.5714285714285716</v>
      </c>
      <c r="I10" s="7" t="s">
        <v>163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</row>
    <row r="11" spans="1:15" x14ac:dyDescent="0.3">
      <c r="A11" s="7" t="s">
        <v>164</v>
      </c>
      <c r="B11" s="8"/>
      <c r="C11" s="8"/>
      <c r="D11" s="8">
        <v>8</v>
      </c>
      <c r="E11" s="8">
        <v>0</v>
      </c>
      <c r="F11" s="8"/>
      <c r="G11" s="8" t="e">
        <f t="shared" si="0"/>
        <v>#DIV/0!</v>
      </c>
      <c r="I11" s="7" t="s">
        <v>164</v>
      </c>
      <c r="J11" s="8"/>
      <c r="K11" s="8"/>
      <c r="L11" s="8">
        <v>0</v>
      </c>
      <c r="M11" s="8">
        <v>0</v>
      </c>
      <c r="N11" s="8"/>
      <c r="O11" s="8"/>
    </row>
    <row r="12" spans="1:15" x14ac:dyDescent="0.3">
      <c r="A12" s="7" t="s">
        <v>165</v>
      </c>
      <c r="B12" s="8">
        <v>1199</v>
      </c>
      <c r="C12" s="8">
        <v>143</v>
      </c>
      <c r="D12" s="8">
        <v>18</v>
      </c>
      <c r="E12" s="8">
        <v>119</v>
      </c>
      <c r="F12" s="8">
        <v>1858</v>
      </c>
      <c r="G12" s="8">
        <f t="shared" si="0"/>
        <v>1461.3445378151262</v>
      </c>
      <c r="I12" s="7" t="s">
        <v>165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</row>
    <row r="13" spans="1:15" x14ac:dyDescent="0.3">
      <c r="A13" s="7" t="s">
        <v>166</v>
      </c>
      <c r="B13" s="8">
        <v>50</v>
      </c>
      <c r="C13" s="8">
        <v>42</v>
      </c>
      <c r="D13" s="8">
        <v>101</v>
      </c>
      <c r="E13" s="8">
        <v>180</v>
      </c>
      <c r="F13" s="8">
        <v>7</v>
      </c>
      <c r="G13" s="8">
        <f t="shared" si="0"/>
        <v>-96.111111111111114</v>
      </c>
      <c r="I13" s="7" t="s">
        <v>166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</row>
    <row r="14" spans="1:15" x14ac:dyDescent="0.3">
      <c r="A14" s="7" t="s">
        <v>167</v>
      </c>
      <c r="B14" s="8">
        <v>2</v>
      </c>
      <c r="C14" s="8">
        <v>58</v>
      </c>
      <c r="D14" s="8">
        <v>371</v>
      </c>
      <c r="E14" s="8">
        <v>375</v>
      </c>
      <c r="F14" s="8">
        <v>94</v>
      </c>
      <c r="G14" s="8">
        <f t="shared" si="0"/>
        <v>-74.933333333333337</v>
      </c>
      <c r="I14" s="7" t="s">
        <v>167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</row>
    <row r="15" spans="1:15" x14ac:dyDescent="0.3">
      <c r="A15" s="7" t="s">
        <v>168</v>
      </c>
      <c r="B15" s="8">
        <v>54</v>
      </c>
      <c r="C15" s="8">
        <v>108</v>
      </c>
      <c r="D15" s="8">
        <v>49</v>
      </c>
      <c r="E15" s="8">
        <v>320</v>
      </c>
      <c r="F15" s="8">
        <v>269</v>
      </c>
      <c r="G15" s="8">
        <f t="shared" si="0"/>
        <v>-15.9375</v>
      </c>
      <c r="I15" s="7" t="s">
        <v>168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</row>
    <row r="16" spans="1:15" x14ac:dyDescent="0.3">
      <c r="A16" s="7" t="s">
        <v>169</v>
      </c>
      <c r="B16" s="8"/>
      <c r="C16" s="8"/>
      <c r="D16" s="8"/>
      <c r="E16" s="8">
        <v>0</v>
      </c>
      <c r="F16" s="8"/>
      <c r="G16" s="8"/>
      <c r="I16" s="7" t="s">
        <v>169</v>
      </c>
      <c r="J16" s="8"/>
      <c r="K16" s="8"/>
      <c r="L16" s="8"/>
      <c r="M16" s="8">
        <v>0</v>
      </c>
      <c r="N16" s="8"/>
      <c r="O16" s="8"/>
    </row>
    <row r="17" spans="1:15" x14ac:dyDescent="0.3">
      <c r="A17" s="7" t="s">
        <v>170</v>
      </c>
      <c r="B17" s="8">
        <v>10</v>
      </c>
      <c r="C17" s="8">
        <v>22</v>
      </c>
      <c r="D17" s="8">
        <v>44</v>
      </c>
      <c r="E17" s="8">
        <v>56</v>
      </c>
      <c r="F17" s="8">
        <v>3</v>
      </c>
      <c r="G17" s="8">
        <f t="shared" si="0"/>
        <v>-94.642857142857139</v>
      </c>
      <c r="I17" s="7" t="s">
        <v>170</v>
      </c>
      <c r="J17" s="8">
        <v>0</v>
      </c>
      <c r="K17" s="8">
        <v>0</v>
      </c>
      <c r="L17" s="8">
        <v>60</v>
      </c>
      <c r="M17" s="8">
        <v>0</v>
      </c>
      <c r="N17" s="8">
        <v>40</v>
      </c>
      <c r="O17" s="8"/>
    </row>
    <row r="18" spans="1:15" x14ac:dyDescent="0.3">
      <c r="A18" s="7" t="s">
        <v>171</v>
      </c>
      <c r="B18" s="8">
        <v>486</v>
      </c>
      <c r="C18" s="8">
        <v>465</v>
      </c>
      <c r="D18" s="8">
        <v>531</v>
      </c>
      <c r="E18" s="8">
        <v>616</v>
      </c>
      <c r="F18" s="8">
        <v>675</v>
      </c>
      <c r="G18" s="8">
        <f t="shared" si="0"/>
        <v>9.5779220779220786</v>
      </c>
      <c r="I18" s="7" t="s">
        <v>171</v>
      </c>
      <c r="J18" s="8">
        <v>0</v>
      </c>
      <c r="K18" s="8">
        <v>0</v>
      </c>
      <c r="L18" s="8">
        <v>6</v>
      </c>
      <c r="M18" s="8">
        <v>0</v>
      </c>
      <c r="N18" s="8">
        <v>27</v>
      </c>
      <c r="O18" s="8"/>
    </row>
    <row r="19" spans="1:15" x14ac:dyDescent="0.3">
      <c r="A19" s="7" t="s">
        <v>172</v>
      </c>
      <c r="B19" s="8">
        <v>1456</v>
      </c>
      <c r="C19" s="8">
        <v>1276</v>
      </c>
      <c r="D19" s="8">
        <v>504</v>
      </c>
      <c r="E19" s="8">
        <v>199</v>
      </c>
      <c r="F19" s="8">
        <v>26</v>
      </c>
      <c r="G19" s="8">
        <f t="shared" si="0"/>
        <v>-86.934673366834176</v>
      </c>
      <c r="I19" s="7" t="s">
        <v>172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/>
    </row>
    <row r="20" spans="1:15" x14ac:dyDescent="0.3">
      <c r="A20" s="7" t="s">
        <v>173</v>
      </c>
      <c r="B20" s="8">
        <v>27</v>
      </c>
      <c r="C20" s="8">
        <v>157</v>
      </c>
      <c r="D20" s="8">
        <v>28</v>
      </c>
      <c r="E20" s="8">
        <v>285</v>
      </c>
      <c r="F20" s="8">
        <v>90</v>
      </c>
      <c r="G20" s="8">
        <f t="shared" si="0"/>
        <v>-68.421052631578945</v>
      </c>
      <c r="I20" s="7" t="s">
        <v>173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/>
    </row>
    <row r="21" spans="1:15" x14ac:dyDescent="0.3">
      <c r="A21" s="7" t="s">
        <v>174</v>
      </c>
      <c r="B21" s="8">
        <v>4009</v>
      </c>
      <c r="C21" s="8">
        <v>3455</v>
      </c>
      <c r="D21" s="8">
        <v>6131</v>
      </c>
      <c r="E21" s="8">
        <v>6303</v>
      </c>
      <c r="F21" s="8">
        <v>5379</v>
      </c>
      <c r="G21" s="8">
        <f t="shared" si="0"/>
        <v>-14.659685863874346</v>
      </c>
      <c r="I21" s="7" t="s">
        <v>174</v>
      </c>
      <c r="J21" s="8">
        <v>594</v>
      </c>
      <c r="K21" s="8">
        <v>767</v>
      </c>
      <c r="L21" s="8">
        <v>858</v>
      </c>
      <c r="M21" s="8">
        <v>1144</v>
      </c>
      <c r="N21" s="8">
        <v>1442</v>
      </c>
      <c r="O21" s="8">
        <f t="shared" si="1"/>
        <v>26.04895104895105</v>
      </c>
    </row>
    <row r="22" spans="1:15" x14ac:dyDescent="0.3">
      <c r="A22" s="7" t="s">
        <v>175</v>
      </c>
      <c r="B22" s="8">
        <v>0</v>
      </c>
      <c r="C22" s="8"/>
      <c r="D22" s="8"/>
      <c r="E22" s="8"/>
      <c r="F22" s="8"/>
      <c r="G22" s="8" t="str">
        <f t="shared" si="0"/>
        <v/>
      </c>
      <c r="I22" s="7" t="s">
        <v>175</v>
      </c>
      <c r="J22" s="8">
        <v>0</v>
      </c>
      <c r="K22" s="8"/>
      <c r="L22" s="8"/>
      <c r="M22" s="8"/>
      <c r="N22" s="8"/>
      <c r="O22" s="8"/>
    </row>
    <row r="23" spans="1:15" x14ac:dyDescent="0.3">
      <c r="A23" s="7" t="s">
        <v>176</v>
      </c>
      <c r="B23" s="8"/>
      <c r="C23" s="8"/>
      <c r="D23" s="8"/>
      <c r="E23" s="8">
        <v>10</v>
      </c>
      <c r="F23" s="8"/>
      <c r="G23" s="8">
        <f t="shared" si="0"/>
        <v>-100</v>
      </c>
      <c r="I23" s="7" t="s">
        <v>176</v>
      </c>
      <c r="J23" s="8"/>
      <c r="K23" s="8"/>
      <c r="L23" s="8"/>
      <c r="M23" s="8">
        <v>0</v>
      </c>
      <c r="N23" s="8"/>
      <c r="O23" s="8"/>
    </row>
    <row r="24" spans="1:15" x14ac:dyDescent="0.3">
      <c r="A24" s="7" t="s">
        <v>177</v>
      </c>
      <c r="B24" s="8">
        <v>17</v>
      </c>
      <c r="C24" s="8">
        <v>19</v>
      </c>
      <c r="D24" s="8">
        <v>24</v>
      </c>
      <c r="E24" s="8">
        <v>34</v>
      </c>
      <c r="F24" s="8">
        <v>4</v>
      </c>
      <c r="G24" s="8">
        <f t="shared" si="0"/>
        <v>-88.235294117647058</v>
      </c>
      <c r="I24" s="7" t="s">
        <v>177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/>
    </row>
    <row r="25" spans="1:15" x14ac:dyDescent="0.3">
      <c r="A25" s="7" t="s">
        <v>178</v>
      </c>
      <c r="B25" s="8"/>
      <c r="C25" s="8"/>
      <c r="D25" s="8"/>
      <c r="E25" s="8">
        <v>10</v>
      </c>
      <c r="F25" s="8">
        <v>5</v>
      </c>
      <c r="G25" s="8">
        <f t="shared" si="0"/>
        <v>-50</v>
      </c>
      <c r="I25" s="7" t="s">
        <v>178</v>
      </c>
      <c r="J25" s="8"/>
      <c r="K25" s="8"/>
      <c r="L25" s="8"/>
      <c r="M25" s="8">
        <v>0</v>
      </c>
      <c r="N25" s="8">
        <v>0</v>
      </c>
      <c r="O25" s="8"/>
    </row>
    <row r="26" spans="1:15" x14ac:dyDescent="0.3">
      <c r="A26" s="7" t="s">
        <v>179</v>
      </c>
      <c r="B26" s="8">
        <v>474</v>
      </c>
      <c r="C26" s="8">
        <v>910</v>
      </c>
      <c r="D26" s="8">
        <v>1213</v>
      </c>
      <c r="E26" s="8">
        <v>1412</v>
      </c>
      <c r="F26" s="8">
        <v>1755</v>
      </c>
      <c r="G26" s="8">
        <f t="shared" si="0"/>
        <v>24.291784702549574</v>
      </c>
      <c r="I26" s="7" t="s">
        <v>179</v>
      </c>
      <c r="J26" s="8">
        <v>110</v>
      </c>
      <c r="K26" s="8">
        <v>13</v>
      </c>
      <c r="L26" s="8">
        <v>67</v>
      </c>
      <c r="M26" s="8">
        <v>68</v>
      </c>
      <c r="N26" s="8">
        <v>0</v>
      </c>
      <c r="O26" s="8"/>
    </row>
    <row r="27" spans="1:15" x14ac:dyDescent="0.3">
      <c r="A27" s="7" t="s">
        <v>180</v>
      </c>
      <c r="B27" s="8">
        <v>12</v>
      </c>
      <c r="C27" s="8">
        <v>10</v>
      </c>
      <c r="D27" s="8">
        <v>47</v>
      </c>
      <c r="E27" s="8">
        <v>27</v>
      </c>
      <c r="F27" s="8">
        <v>33</v>
      </c>
      <c r="G27" s="8">
        <f t="shared" si="0"/>
        <v>22.222222222222221</v>
      </c>
      <c r="I27" s="7" t="s">
        <v>180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/>
    </row>
    <row r="28" spans="1:15" x14ac:dyDescent="0.3">
      <c r="A28" s="7" t="s">
        <v>181</v>
      </c>
      <c r="B28" s="8">
        <v>2</v>
      </c>
      <c r="C28" s="8">
        <v>2</v>
      </c>
      <c r="D28" s="8">
        <v>84</v>
      </c>
      <c r="E28" s="8"/>
      <c r="F28" s="8">
        <v>5</v>
      </c>
      <c r="G28" s="8" t="str">
        <f t="shared" si="0"/>
        <v/>
      </c>
      <c r="I28" s="7" t="s">
        <v>181</v>
      </c>
      <c r="J28" s="8">
        <v>0</v>
      </c>
      <c r="K28" s="8">
        <v>0</v>
      </c>
      <c r="L28" s="8">
        <v>0</v>
      </c>
      <c r="M28" s="8"/>
      <c r="N28" s="8">
        <v>0</v>
      </c>
      <c r="O28" s="8"/>
    </row>
    <row r="29" spans="1:15" x14ac:dyDescent="0.3">
      <c r="A29" s="7" t="s">
        <v>182</v>
      </c>
      <c r="B29" s="8"/>
      <c r="C29" s="8">
        <v>29</v>
      </c>
      <c r="D29" s="8"/>
      <c r="E29" s="8"/>
      <c r="F29" s="8"/>
      <c r="G29" s="8" t="str">
        <f t="shared" si="0"/>
        <v/>
      </c>
      <c r="I29" s="7" t="s">
        <v>182</v>
      </c>
      <c r="J29" s="8"/>
      <c r="K29" s="8">
        <v>0</v>
      </c>
      <c r="L29" s="8"/>
      <c r="M29" s="8"/>
      <c r="N29" s="8"/>
      <c r="O29" s="8"/>
    </row>
    <row r="30" spans="1:15" x14ac:dyDescent="0.3">
      <c r="A30" s="7" t="s">
        <v>183</v>
      </c>
      <c r="B30" s="8"/>
      <c r="C30" s="8">
        <v>8</v>
      </c>
      <c r="D30" s="8">
        <v>0</v>
      </c>
      <c r="E30" s="8">
        <v>1</v>
      </c>
      <c r="F30" s="8">
        <v>150</v>
      </c>
      <c r="G30" s="8">
        <f t="shared" si="0"/>
        <v>14900</v>
      </c>
      <c r="I30" s="7" t="s">
        <v>183</v>
      </c>
      <c r="J30" s="8"/>
      <c r="K30" s="8">
        <v>0</v>
      </c>
      <c r="L30" s="8">
        <v>0</v>
      </c>
      <c r="M30" s="8">
        <v>0</v>
      </c>
      <c r="N30" s="8">
        <v>0</v>
      </c>
      <c r="O30" s="8"/>
    </row>
    <row r="31" spans="1:15" x14ac:dyDescent="0.3">
      <c r="A31" s="7" t="s">
        <v>184</v>
      </c>
      <c r="B31" s="8">
        <v>1</v>
      </c>
      <c r="C31" s="8">
        <v>3</v>
      </c>
      <c r="D31" s="8">
        <v>4</v>
      </c>
      <c r="E31" s="8">
        <v>32</v>
      </c>
      <c r="F31" s="8">
        <v>13</v>
      </c>
      <c r="G31" s="8">
        <f t="shared" si="0"/>
        <v>-59.375</v>
      </c>
      <c r="I31" s="7" t="s">
        <v>184</v>
      </c>
      <c r="J31" s="8">
        <v>1</v>
      </c>
      <c r="K31" s="8">
        <v>0</v>
      </c>
      <c r="L31" s="8">
        <v>0</v>
      </c>
      <c r="M31" s="8">
        <v>20</v>
      </c>
      <c r="N31" s="8">
        <v>0</v>
      </c>
      <c r="O31" s="8"/>
    </row>
    <row r="32" spans="1:15" x14ac:dyDescent="0.3">
      <c r="A32" s="7" t="s">
        <v>185</v>
      </c>
      <c r="B32" s="8">
        <v>813</v>
      </c>
      <c r="C32" s="8">
        <v>335</v>
      </c>
      <c r="D32" s="8">
        <v>228</v>
      </c>
      <c r="E32" s="8">
        <v>994</v>
      </c>
      <c r="F32" s="8">
        <v>540</v>
      </c>
      <c r="G32" s="8">
        <f t="shared" si="0"/>
        <v>-45.674044265593558</v>
      </c>
      <c r="I32" s="7" t="s">
        <v>185</v>
      </c>
      <c r="J32" s="8">
        <v>446</v>
      </c>
      <c r="K32" s="8">
        <v>813</v>
      </c>
      <c r="L32" s="8">
        <v>1254</v>
      </c>
      <c r="M32" s="8">
        <v>1578</v>
      </c>
      <c r="N32" s="8">
        <v>1930</v>
      </c>
      <c r="O32" s="8">
        <f t="shared" si="1"/>
        <v>22.306717363751584</v>
      </c>
    </row>
    <row r="33" spans="1:15" x14ac:dyDescent="0.3">
      <c r="A33" s="7" t="s">
        <v>186</v>
      </c>
      <c r="B33" s="8">
        <v>79</v>
      </c>
      <c r="C33" s="8">
        <v>29</v>
      </c>
      <c r="D33" s="8">
        <v>120</v>
      </c>
      <c r="E33" s="8">
        <v>354</v>
      </c>
      <c r="F33" s="8">
        <v>338</v>
      </c>
      <c r="G33" s="8">
        <f t="shared" si="0"/>
        <v>-4.5197740112994351</v>
      </c>
      <c r="I33" s="7" t="s">
        <v>186</v>
      </c>
      <c r="J33" s="8">
        <v>15</v>
      </c>
      <c r="K33" s="8">
        <v>0</v>
      </c>
      <c r="L33" s="8">
        <v>0</v>
      </c>
      <c r="M33" s="8">
        <v>5</v>
      </c>
      <c r="N33" s="8">
        <v>0</v>
      </c>
      <c r="O33" s="8">
        <f t="shared" si="1"/>
        <v>-100</v>
      </c>
    </row>
    <row r="34" spans="1:15" x14ac:dyDescent="0.3">
      <c r="A34" s="7" t="s">
        <v>187</v>
      </c>
      <c r="B34" s="8">
        <v>32</v>
      </c>
      <c r="C34" s="8">
        <v>33</v>
      </c>
      <c r="D34" s="8">
        <v>78</v>
      </c>
      <c r="E34" s="8">
        <v>59</v>
      </c>
      <c r="F34" s="8">
        <v>77</v>
      </c>
      <c r="G34" s="8">
        <f t="shared" si="0"/>
        <v>30.508474576271187</v>
      </c>
      <c r="I34" s="7" t="s">
        <v>187</v>
      </c>
      <c r="J34" s="8">
        <v>5987</v>
      </c>
      <c r="K34" s="8">
        <v>5922</v>
      </c>
      <c r="L34" s="8">
        <v>6400</v>
      </c>
      <c r="M34" s="8">
        <v>9408</v>
      </c>
      <c r="N34" s="8">
        <v>10517</v>
      </c>
      <c r="O34" s="8">
        <f t="shared" si="1"/>
        <v>11.787840136054422</v>
      </c>
    </row>
    <row r="35" spans="1:15" x14ac:dyDescent="0.3">
      <c r="A35" s="7" t="s">
        <v>188</v>
      </c>
      <c r="B35" s="8">
        <v>120</v>
      </c>
      <c r="C35" s="8">
        <v>57</v>
      </c>
      <c r="D35" s="8">
        <v>4</v>
      </c>
      <c r="E35" s="8">
        <v>66</v>
      </c>
      <c r="F35" s="8">
        <v>25</v>
      </c>
      <c r="G35" s="8">
        <f t="shared" si="0"/>
        <v>-62.121212121212125</v>
      </c>
      <c r="I35" s="7" t="s">
        <v>188</v>
      </c>
      <c r="J35" s="8">
        <v>68</v>
      </c>
      <c r="K35" s="8">
        <v>41</v>
      </c>
      <c r="L35" s="8">
        <v>31</v>
      </c>
      <c r="M35" s="8">
        <v>0</v>
      </c>
      <c r="N35" s="8">
        <v>5</v>
      </c>
      <c r="O35" s="8"/>
    </row>
    <row r="36" spans="1:15" x14ac:dyDescent="0.3">
      <c r="A36" s="7" t="s">
        <v>189</v>
      </c>
      <c r="B36" s="8">
        <v>28</v>
      </c>
      <c r="C36" s="8">
        <v>52</v>
      </c>
      <c r="D36" s="8">
        <v>106</v>
      </c>
      <c r="E36" s="8">
        <v>0</v>
      </c>
      <c r="F36" s="8">
        <v>23</v>
      </c>
      <c r="G36" s="8"/>
      <c r="I36" s="7" t="s">
        <v>189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/>
    </row>
    <row r="37" spans="1:15" x14ac:dyDescent="0.3">
      <c r="A37" s="7" t="s">
        <v>190</v>
      </c>
      <c r="B37" s="8">
        <v>79</v>
      </c>
      <c r="C37" s="8">
        <v>36</v>
      </c>
      <c r="D37" s="8">
        <v>103</v>
      </c>
      <c r="E37" s="8">
        <v>13</v>
      </c>
      <c r="F37" s="8">
        <v>19</v>
      </c>
      <c r="G37" s="8">
        <f t="shared" si="0"/>
        <v>46.153846153846153</v>
      </c>
      <c r="I37" s="7" t="s">
        <v>190</v>
      </c>
      <c r="J37" s="8">
        <v>132</v>
      </c>
      <c r="K37" s="8">
        <v>154</v>
      </c>
      <c r="L37" s="8">
        <v>159</v>
      </c>
      <c r="M37" s="8">
        <v>340</v>
      </c>
      <c r="N37" s="8">
        <v>170</v>
      </c>
      <c r="O37" s="8">
        <f t="shared" si="1"/>
        <v>-50</v>
      </c>
    </row>
    <row r="38" spans="1:15" x14ac:dyDescent="0.3">
      <c r="A38" s="7" t="s">
        <v>191</v>
      </c>
      <c r="B38" s="8">
        <v>175</v>
      </c>
      <c r="C38" s="8">
        <v>79</v>
      </c>
      <c r="D38" s="8">
        <v>154</v>
      </c>
      <c r="E38" s="8">
        <v>248</v>
      </c>
      <c r="F38" s="8">
        <v>321</v>
      </c>
      <c r="G38" s="8">
        <f t="shared" si="0"/>
        <v>29.43548387096774</v>
      </c>
      <c r="I38" s="7" t="s">
        <v>191</v>
      </c>
      <c r="J38" s="8">
        <v>0</v>
      </c>
      <c r="K38" s="8">
        <v>0</v>
      </c>
      <c r="L38" s="8">
        <v>0</v>
      </c>
      <c r="M38" s="8">
        <v>0</v>
      </c>
      <c r="N38" s="8">
        <v>4</v>
      </c>
      <c r="O38" s="8"/>
    </row>
    <row r="39" spans="1:15" x14ac:dyDescent="0.3">
      <c r="A39" s="7" t="s">
        <v>192</v>
      </c>
      <c r="B39" s="8">
        <v>522</v>
      </c>
      <c r="C39" s="8">
        <v>504</v>
      </c>
      <c r="D39" s="8">
        <v>1351</v>
      </c>
      <c r="E39" s="8">
        <v>2075</v>
      </c>
      <c r="F39" s="8">
        <v>1190</v>
      </c>
      <c r="G39" s="8">
        <f>IF(E39&lt;&gt;"",((F39-E39)*100)/E39,"")</f>
        <v>-42.650602409638552</v>
      </c>
      <c r="I39" s="7" t="s">
        <v>192</v>
      </c>
      <c r="J39" s="8">
        <v>71</v>
      </c>
      <c r="K39" s="8">
        <v>138</v>
      </c>
      <c r="L39" s="8">
        <v>79</v>
      </c>
      <c r="M39" s="8">
        <v>95</v>
      </c>
      <c r="N39" s="8">
        <v>159</v>
      </c>
      <c r="O39" s="8">
        <f t="shared" si="1"/>
        <v>67.368421052631575</v>
      </c>
    </row>
    <row r="40" spans="1:15" x14ac:dyDescent="0.3">
      <c r="A40" s="7" t="s">
        <v>193</v>
      </c>
      <c r="B40" s="8">
        <v>541</v>
      </c>
      <c r="C40" s="8">
        <v>530</v>
      </c>
      <c r="D40" s="8">
        <v>899</v>
      </c>
      <c r="E40" s="8">
        <v>1065</v>
      </c>
      <c r="F40" s="8">
        <v>1158</v>
      </c>
      <c r="G40" s="8">
        <f t="shared" ref="G40:G103" si="2">IF(E40&lt;&gt;"",((F40-E40)*100)/E40,"")</f>
        <v>8.7323943661971839</v>
      </c>
      <c r="I40" s="7" t="s">
        <v>193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/>
    </row>
    <row r="41" spans="1:15" x14ac:dyDescent="0.3">
      <c r="A41" s="7" t="s">
        <v>194</v>
      </c>
      <c r="B41" s="8">
        <v>2</v>
      </c>
      <c r="C41" s="8">
        <v>10</v>
      </c>
      <c r="D41" s="8">
        <v>20</v>
      </c>
      <c r="E41" s="8">
        <v>2</v>
      </c>
      <c r="F41" s="8">
        <v>6</v>
      </c>
      <c r="G41" s="8">
        <f t="shared" si="2"/>
        <v>200</v>
      </c>
      <c r="I41" s="7" t="s">
        <v>194</v>
      </c>
      <c r="J41" s="8">
        <v>9813</v>
      </c>
      <c r="K41" s="8">
        <v>8632</v>
      </c>
      <c r="L41" s="8">
        <v>8418</v>
      </c>
      <c r="M41" s="8">
        <v>10267</v>
      </c>
      <c r="N41" s="8">
        <v>11685</v>
      </c>
      <c r="O41" s="8">
        <f t="shared" si="1"/>
        <v>13.81123989480861</v>
      </c>
    </row>
    <row r="42" spans="1:15" x14ac:dyDescent="0.3">
      <c r="A42" s="7" t="s">
        <v>195</v>
      </c>
      <c r="B42" s="8">
        <v>54</v>
      </c>
      <c r="C42" s="8">
        <v>606</v>
      </c>
      <c r="D42" s="8">
        <v>646</v>
      </c>
      <c r="E42" s="8">
        <v>227</v>
      </c>
      <c r="F42" s="8">
        <v>51</v>
      </c>
      <c r="G42" s="8">
        <f t="shared" si="2"/>
        <v>-77.533039647577098</v>
      </c>
      <c r="I42" s="7" t="s">
        <v>195</v>
      </c>
      <c r="J42" s="8">
        <v>2</v>
      </c>
      <c r="K42" s="8">
        <v>1</v>
      </c>
      <c r="L42" s="8">
        <v>0</v>
      </c>
      <c r="M42" s="8">
        <v>0</v>
      </c>
      <c r="N42" s="8">
        <v>0</v>
      </c>
      <c r="O42" s="8"/>
    </row>
    <row r="43" spans="1:15" x14ac:dyDescent="0.3">
      <c r="A43" s="7" t="s">
        <v>196</v>
      </c>
      <c r="B43" s="8">
        <v>7</v>
      </c>
      <c r="C43" s="8">
        <v>2</v>
      </c>
      <c r="D43" s="8">
        <v>1</v>
      </c>
      <c r="E43" s="8">
        <v>9</v>
      </c>
      <c r="F43" s="8">
        <v>14</v>
      </c>
      <c r="G43" s="8">
        <f t="shared" si="2"/>
        <v>55.555555555555557</v>
      </c>
      <c r="I43" s="7" t="s">
        <v>196</v>
      </c>
      <c r="J43" s="8">
        <v>120</v>
      </c>
      <c r="K43" s="8">
        <v>117</v>
      </c>
      <c r="L43" s="8">
        <v>59</v>
      </c>
      <c r="M43" s="8">
        <v>38</v>
      </c>
      <c r="N43" s="8">
        <v>9</v>
      </c>
      <c r="O43" s="8">
        <f t="shared" si="1"/>
        <v>-76.315789473684205</v>
      </c>
    </row>
    <row r="44" spans="1:15" x14ac:dyDescent="0.3">
      <c r="A44" s="7" t="s">
        <v>197</v>
      </c>
      <c r="B44" s="8">
        <v>28</v>
      </c>
      <c r="C44" s="8">
        <v>3</v>
      </c>
      <c r="D44" s="8">
        <v>62</v>
      </c>
      <c r="E44" s="8">
        <v>100</v>
      </c>
      <c r="F44" s="8">
        <v>130</v>
      </c>
      <c r="G44" s="8">
        <f t="shared" si="2"/>
        <v>30</v>
      </c>
      <c r="I44" s="7" t="s">
        <v>197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/>
    </row>
    <row r="45" spans="1:15" x14ac:dyDescent="0.3">
      <c r="A45" s="7" t="s">
        <v>198</v>
      </c>
      <c r="B45" s="8">
        <v>68</v>
      </c>
      <c r="C45" s="8">
        <v>52</v>
      </c>
      <c r="D45" s="8">
        <v>75</v>
      </c>
      <c r="E45" s="8">
        <v>39</v>
      </c>
      <c r="F45" s="8">
        <v>60</v>
      </c>
      <c r="G45" s="8">
        <f t="shared" si="2"/>
        <v>53.846153846153847</v>
      </c>
      <c r="I45" s="7" t="s">
        <v>198</v>
      </c>
      <c r="J45" s="8">
        <v>0</v>
      </c>
      <c r="K45" s="8">
        <v>7</v>
      </c>
      <c r="L45" s="8">
        <v>0</v>
      </c>
      <c r="M45" s="8">
        <v>2</v>
      </c>
      <c r="N45" s="8">
        <v>1</v>
      </c>
      <c r="O45" s="8">
        <f t="shared" si="1"/>
        <v>-50</v>
      </c>
    </row>
    <row r="46" spans="1:15" x14ac:dyDescent="0.3">
      <c r="A46" s="7" t="s">
        <v>199</v>
      </c>
      <c r="B46" s="8">
        <v>42</v>
      </c>
      <c r="C46" s="8">
        <v>162</v>
      </c>
      <c r="D46" s="8">
        <v>71</v>
      </c>
      <c r="E46" s="8">
        <v>155</v>
      </c>
      <c r="F46" s="8">
        <v>521</v>
      </c>
      <c r="G46" s="8">
        <f t="shared" si="2"/>
        <v>236.12903225806451</v>
      </c>
      <c r="I46" s="7" t="s">
        <v>199</v>
      </c>
      <c r="J46" s="8">
        <v>1920</v>
      </c>
      <c r="K46" s="8">
        <v>1115</v>
      </c>
      <c r="L46" s="8">
        <v>1008</v>
      </c>
      <c r="M46" s="8">
        <v>1329</v>
      </c>
      <c r="N46" s="8">
        <v>876</v>
      </c>
      <c r="O46" s="8">
        <f t="shared" si="1"/>
        <v>-34.085778781038371</v>
      </c>
    </row>
    <row r="47" spans="1:15" x14ac:dyDescent="0.3">
      <c r="A47" s="7" t="s">
        <v>200</v>
      </c>
      <c r="B47" s="8">
        <v>7</v>
      </c>
      <c r="C47" s="8">
        <v>74</v>
      </c>
      <c r="D47" s="8">
        <v>68</v>
      </c>
      <c r="E47" s="8">
        <v>82</v>
      </c>
      <c r="F47" s="8">
        <v>30</v>
      </c>
      <c r="G47" s="8">
        <f t="shared" si="2"/>
        <v>-63.414634146341463</v>
      </c>
      <c r="I47" s="7" t="s">
        <v>200</v>
      </c>
      <c r="J47" s="8">
        <v>3</v>
      </c>
      <c r="K47" s="8">
        <v>1</v>
      </c>
      <c r="L47" s="8">
        <v>0</v>
      </c>
      <c r="M47" s="8">
        <v>0</v>
      </c>
      <c r="N47" s="8">
        <v>0</v>
      </c>
      <c r="O47" s="8"/>
    </row>
    <row r="48" spans="1:15" x14ac:dyDescent="0.3">
      <c r="A48" s="7" t="s">
        <v>201</v>
      </c>
      <c r="B48" s="8">
        <v>12</v>
      </c>
      <c r="C48" s="8">
        <v>11</v>
      </c>
      <c r="D48" s="8">
        <v>8</v>
      </c>
      <c r="E48" s="8">
        <v>8</v>
      </c>
      <c r="F48" s="8">
        <v>5</v>
      </c>
      <c r="G48" s="8">
        <f t="shared" si="2"/>
        <v>-37.5</v>
      </c>
      <c r="I48" s="7" t="s">
        <v>201</v>
      </c>
      <c r="J48" s="8">
        <v>274</v>
      </c>
      <c r="K48" s="8">
        <v>270</v>
      </c>
      <c r="L48" s="8">
        <v>65</v>
      </c>
      <c r="M48" s="8">
        <v>184</v>
      </c>
      <c r="N48" s="8">
        <v>183</v>
      </c>
      <c r="O48" s="8">
        <f t="shared" si="1"/>
        <v>-0.54347826086956519</v>
      </c>
    </row>
    <row r="49" spans="1:15" x14ac:dyDescent="0.3">
      <c r="A49" s="7" t="s">
        <v>202</v>
      </c>
      <c r="B49" s="8">
        <v>0</v>
      </c>
      <c r="C49" s="8"/>
      <c r="D49" s="8">
        <v>0</v>
      </c>
      <c r="E49" s="8">
        <v>2</v>
      </c>
      <c r="F49" s="8">
        <v>0</v>
      </c>
      <c r="G49" s="8">
        <f t="shared" si="2"/>
        <v>-100</v>
      </c>
      <c r="I49" s="7" t="s">
        <v>202</v>
      </c>
      <c r="J49" s="8">
        <v>29</v>
      </c>
      <c r="K49" s="8"/>
      <c r="L49" s="8">
        <v>10</v>
      </c>
      <c r="M49" s="8">
        <v>78</v>
      </c>
      <c r="N49" s="8">
        <v>15</v>
      </c>
      <c r="O49" s="8">
        <f t="shared" si="1"/>
        <v>-80.769230769230774</v>
      </c>
    </row>
    <row r="50" spans="1:15" x14ac:dyDescent="0.3">
      <c r="A50" s="7" t="s">
        <v>203</v>
      </c>
      <c r="B50" s="8">
        <v>0</v>
      </c>
      <c r="C50" s="8">
        <v>16</v>
      </c>
      <c r="D50" s="8">
        <v>30</v>
      </c>
      <c r="E50" s="8">
        <v>29</v>
      </c>
      <c r="F50" s="8">
        <v>35</v>
      </c>
      <c r="G50" s="8">
        <f t="shared" si="2"/>
        <v>20.689655172413794</v>
      </c>
      <c r="I50" s="7" t="s">
        <v>203</v>
      </c>
      <c r="J50" s="8">
        <v>0</v>
      </c>
      <c r="K50" s="8">
        <v>24</v>
      </c>
      <c r="L50" s="8">
        <v>0</v>
      </c>
      <c r="M50" s="8">
        <v>105</v>
      </c>
      <c r="N50" s="8">
        <v>0</v>
      </c>
      <c r="O50" s="8">
        <f t="shared" si="1"/>
        <v>-100</v>
      </c>
    </row>
    <row r="51" spans="1:15" x14ac:dyDescent="0.3">
      <c r="A51" s="7" t="s">
        <v>204</v>
      </c>
      <c r="B51" s="8">
        <v>37275</v>
      </c>
      <c r="C51" s="8">
        <v>33499</v>
      </c>
      <c r="D51" s="8">
        <v>55871</v>
      </c>
      <c r="E51" s="8">
        <v>54122</v>
      </c>
      <c r="F51" s="8">
        <v>54017</v>
      </c>
      <c r="G51" s="8">
        <f t="shared" si="2"/>
        <v>-0.19400613428919847</v>
      </c>
      <c r="I51" s="7" t="s">
        <v>204</v>
      </c>
      <c r="J51" s="8">
        <v>1439</v>
      </c>
      <c r="K51" s="8">
        <v>3209</v>
      </c>
      <c r="L51" s="8">
        <v>3066</v>
      </c>
      <c r="M51" s="8">
        <v>3937</v>
      </c>
      <c r="N51" s="8">
        <v>5337</v>
      </c>
      <c r="O51" s="8">
        <f t="shared" si="1"/>
        <v>35.56007112014224</v>
      </c>
    </row>
    <row r="52" spans="1:15" x14ac:dyDescent="0.3">
      <c r="A52" s="7" t="s">
        <v>205</v>
      </c>
      <c r="B52" s="8"/>
      <c r="C52" s="8"/>
      <c r="D52" s="8"/>
      <c r="E52" s="8"/>
      <c r="F52" s="8">
        <v>4</v>
      </c>
      <c r="G52" s="8" t="str">
        <f t="shared" si="2"/>
        <v/>
      </c>
      <c r="I52" s="7" t="s">
        <v>205</v>
      </c>
      <c r="J52" s="8"/>
      <c r="K52" s="8"/>
      <c r="L52" s="8"/>
      <c r="M52" s="8"/>
      <c r="N52" s="8">
        <v>0</v>
      </c>
      <c r="O52" s="8" t="str">
        <f t="shared" si="1"/>
        <v/>
      </c>
    </row>
    <row r="53" spans="1:15" x14ac:dyDescent="0.3">
      <c r="A53" s="7" t="s">
        <v>206</v>
      </c>
      <c r="B53" s="8">
        <v>951</v>
      </c>
      <c r="C53" s="8">
        <v>193</v>
      </c>
      <c r="D53" s="8">
        <v>1179</v>
      </c>
      <c r="E53" s="8">
        <v>1222</v>
      </c>
      <c r="F53" s="8">
        <v>1550</v>
      </c>
      <c r="G53" s="8">
        <f t="shared" si="2"/>
        <v>26.841243862520457</v>
      </c>
      <c r="I53" s="7" t="s">
        <v>206</v>
      </c>
      <c r="J53" s="8">
        <v>6</v>
      </c>
      <c r="K53" s="8">
        <v>8</v>
      </c>
      <c r="L53" s="8">
        <v>38</v>
      </c>
      <c r="M53" s="8">
        <v>0</v>
      </c>
      <c r="N53" s="8">
        <v>0</v>
      </c>
      <c r="O53" s="8"/>
    </row>
    <row r="54" spans="1:15" x14ac:dyDescent="0.3">
      <c r="A54" s="7" t="s">
        <v>207</v>
      </c>
      <c r="B54" s="8">
        <v>0</v>
      </c>
      <c r="C54" s="8"/>
      <c r="D54" s="8">
        <v>1</v>
      </c>
      <c r="E54" s="8"/>
      <c r="F54" s="8">
        <v>31</v>
      </c>
      <c r="G54" s="8" t="str">
        <f t="shared" si="2"/>
        <v/>
      </c>
      <c r="I54" s="7" t="s">
        <v>207</v>
      </c>
      <c r="J54" s="8">
        <v>0</v>
      </c>
      <c r="K54" s="8"/>
      <c r="L54" s="8">
        <v>0</v>
      </c>
      <c r="M54" s="8"/>
      <c r="N54" s="8">
        <v>0</v>
      </c>
      <c r="O54" s="8" t="str">
        <f t="shared" si="1"/>
        <v/>
      </c>
    </row>
    <row r="55" spans="1:15" x14ac:dyDescent="0.3">
      <c r="A55" s="7" t="s">
        <v>208</v>
      </c>
      <c r="B55" s="8">
        <v>83</v>
      </c>
      <c r="C55" s="8">
        <v>37</v>
      </c>
      <c r="D55" s="8">
        <v>82</v>
      </c>
      <c r="E55" s="8">
        <v>37</v>
      </c>
      <c r="F55" s="8">
        <v>61</v>
      </c>
      <c r="G55" s="8">
        <f t="shared" si="2"/>
        <v>64.86486486486487</v>
      </c>
      <c r="I55" s="7" t="s">
        <v>208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/>
    </row>
    <row r="56" spans="1:15" x14ac:dyDescent="0.3">
      <c r="A56" s="7" t="s">
        <v>209</v>
      </c>
      <c r="B56" s="8">
        <v>475</v>
      </c>
      <c r="C56" s="8">
        <v>525</v>
      </c>
      <c r="D56" s="8">
        <v>600</v>
      </c>
      <c r="E56" s="8">
        <v>811</v>
      </c>
      <c r="F56" s="8">
        <v>1408</v>
      </c>
      <c r="G56" s="8">
        <f t="shared" si="2"/>
        <v>73.612823674475962</v>
      </c>
      <c r="I56" s="7" t="s">
        <v>209</v>
      </c>
      <c r="J56" s="8">
        <v>54</v>
      </c>
      <c r="K56" s="8">
        <v>168</v>
      </c>
      <c r="L56" s="8">
        <v>783</v>
      </c>
      <c r="M56" s="8">
        <v>88</v>
      </c>
      <c r="N56" s="8">
        <v>173</v>
      </c>
      <c r="O56" s="8">
        <f t="shared" si="1"/>
        <v>96.590909090909093</v>
      </c>
    </row>
    <row r="57" spans="1:15" x14ac:dyDescent="0.3">
      <c r="A57" s="7" t="s">
        <v>210</v>
      </c>
      <c r="B57" s="8">
        <v>4</v>
      </c>
      <c r="C57" s="8">
        <v>3</v>
      </c>
      <c r="D57" s="8">
        <v>8</v>
      </c>
      <c r="E57" s="8">
        <v>24</v>
      </c>
      <c r="F57" s="8">
        <v>70</v>
      </c>
      <c r="G57" s="8">
        <f t="shared" si="2"/>
        <v>191.66666666666666</v>
      </c>
      <c r="I57" s="7" t="s">
        <v>210</v>
      </c>
      <c r="J57" s="8">
        <v>82</v>
      </c>
      <c r="K57" s="8">
        <v>87</v>
      </c>
      <c r="L57" s="8">
        <v>66</v>
      </c>
      <c r="M57" s="8">
        <v>44</v>
      </c>
      <c r="N57" s="8">
        <v>70</v>
      </c>
      <c r="O57" s="8">
        <f t="shared" si="1"/>
        <v>59.090909090909093</v>
      </c>
    </row>
    <row r="58" spans="1:15" x14ac:dyDescent="0.3">
      <c r="A58" s="7" t="s">
        <v>211</v>
      </c>
      <c r="B58" s="8">
        <v>179</v>
      </c>
      <c r="C58" s="8">
        <v>37</v>
      </c>
      <c r="D58" s="8">
        <v>8</v>
      </c>
      <c r="E58" s="8"/>
      <c r="F58" s="8">
        <v>2</v>
      </c>
      <c r="G58" s="8" t="str">
        <f t="shared" si="2"/>
        <v/>
      </c>
      <c r="I58" s="7" t="s">
        <v>211</v>
      </c>
      <c r="J58" s="8">
        <v>0</v>
      </c>
      <c r="K58" s="8">
        <v>0</v>
      </c>
      <c r="L58" s="8">
        <v>0</v>
      </c>
      <c r="M58" s="8"/>
      <c r="N58" s="8">
        <v>0</v>
      </c>
      <c r="O58" s="8" t="str">
        <f t="shared" si="1"/>
        <v/>
      </c>
    </row>
    <row r="59" spans="1:15" x14ac:dyDescent="0.3">
      <c r="A59" s="7" t="s">
        <v>212</v>
      </c>
      <c r="B59" s="8">
        <v>0</v>
      </c>
      <c r="C59" s="8">
        <v>0</v>
      </c>
      <c r="D59" s="8">
        <v>0</v>
      </c>
      <c r="E59" s="8">
        <v>9</v>
      </c>
      <c r="F59" s="8">
        <v>8</v>
      </c>
      <c r="G59" s="8">
        <f t="shared" si="2"/>
        <v>-11.111111111111111</v>
      </c>
      <c r="I59" s="7" t="s">
        <v>212</v>
      </c>
      <c r="J59" s="8">
        <v>84</v>
      </c>
      <c r="K59" s="8">
        <v>146</v>
      </c>
      <c r="L59" s="8">
        <v>142</v>
      </c>
      <c r="M59" s="8">
        <v>285</v>
      </c>
      <c r="N59" s="8">
        <v>292</v>
      </c>
      <c r="O59" s="8">
        <f t="shared" si="1"/>
        <v>2.4561403508771931</v>
      </c>
    </row>
    <row r="60" spans="1:15" x14ac:dyDescent="0.3">
      <c r="A60" s="7" t="s">
        <v>213</v>
      </c>
      <c r="B60" s="8">
        <v>3</v>
      </c>
      <c r="C60" s="8">
        <v>2</v>
      </c>
      <c r="D60" s="8">
        <v>0</v>
      </c>
      <c r="E60" s="8">
        <v>1</v>
      </c>
      <c r="F60" s="8">
        <v>0</v>
      </c>
      <c r="G60" s="8">
        <f t="shared" si="2"/>
        <v>-100</v>
      </c>
      <c r="I60" s="7" t="s">
        <v>213</v>
      </c>
      <c r="J60" s="8">
        <v>0</v>
      </c>
      <c r="K60" s="8">
        <v>0</v>
      </c>
      <c r="L60" s="8">
        <v>0</v>
      </c>
      <c r="M60" s="8">
        <v>0</v>
      </c>
      <c r="N60" s="8">
        <v>16</v>
      </c>
      <c r="O60" s="8"/>
    </row>
    <row r="61" spans="1:15" x14ac:dyDescent="0.3">
      <c r="A61" s="7" t="s">
        <v>214</v>
      </c>
      <c r="B61" s="8">
        <v>239</v>
      </c>
      <c r="C61" s="8">
        <v>236</v>
      </c>
      <c r="D61" s="8">
        <v>233</v>
      </c>
      <c r="E61" s="8">
        <v>338</v>
      </c>
      <c r="F61" s="8">
        <v>315</v>
      </c>
      <c r="G61" s="8">
        <f t="shared" si="2"/>
        <v>-6.8047337278106506</v>
      </c>
      <c r="I61" s="7" t="s">
        <v>214</v>
      </c>
      <c r="J61" s="8">
        <v>0</v>
      </c>
      <c r="K61" s="8">
        <v>1</v>
      </c>
      <c r="L61" s="8">
        <v>0</v>
      </c>
      <c r="M61" s="8">
        <v>8</v>
      </c>
      <c r="N61" s="8">
        <v>1</v>
      </c>
      <c r="O61" s="8">
        <f t="shared" si="1"/>
        <v>-87.5</v>
      </c>
    </row>
    <row r="62" spans="1:15" x14ac:dyDescent="0.3">
      <c r="A62" s="7" t="s">
        <v>215</v>
      </c>
      <c r="B62" s="8">
        <v>23</v>
      </c>
      <c r="C62" s="8">
        <v>9</v>
      </c>
      <c r="D62" s="8">
        <v>139</v>
      </c>
      <c r="E62" s="8">
        <v>184</v>
      </c>
      <c r="F62" s="8">
        <v>179</v>
      </c>
      <c r="G62" s="8">
        <f t="shared" si="2"/>
        <v>-2.7173913043478262</v>
      </c>
      <c r="I62" s="7" t="s">
        <v>215</v>
      </c>
      <c r="J62" s="8">
        <v>182</v>
      </c>
      <c r="K62" s="8">
        <v>125</v>
      </c>
      <c r="L62" s="8">
        <v>186</v>
      </c>
      <c r="M62" s="8">
        <v>350</v>
      </c>
      <c r="N62" s="8">
        <v>147</v>
      </c>
      <c r="O62" s="8">
        <f t="shared" si="1"/>
        <v>-58</v>
      </c>
    </row>
    <row r="63" spans="1:15" x14ac:dyDescent="0.3">
      <c r="A63" s="7" t="s">
        <v>216</v>
      </c>
      <c r="B63" s="8">
        <v>0</v>
      </c>
      <c r="C63" s="8">
        <v>30</v>
      </c>
      <c r="D63" s="8">
        <v>9</v>
      </c>
      <c r="E63" s="8">
        <v>10</v>
      </c>
      <c r="F63" s="8">
        <v>9</v>
      </c>
      <c r="G63" s="8">
        <f t="shared" si="2"/>
        <v>-10</v>
      </c>
      <c r="I63" s="7" t="s">
        <v>216</v>
      </c>
      <c r="J63" s="8">
        <v>3</v>
      </c>
      <c r="K63" s="8">
        <v>5</v>
      </c>
      <c r="L63" s="8">
        <v>8</v>
      </c>
      <c r="M63" s="8">
        <v>7</v>
      </c>
      <c r="N63" s="8">
        <v>8</v>
      </c>
      <c r="O63" s="8">
        <f t="shared" si="1"/>
        <v>14.285714285714286</v>
      </c>
    </row>
    <row r="64" spans="1:15" x14ac:dyDescent="0.3">
      <c r="A64" s="7" t="s">
        <v>217</v>
      </c>
      <c r="B64" s="8">
        <v>383</v>
      </c>
      <c r="C64" s="8">
        <v>118</v>
      </c>
      <c r="D64" s="8">
        <v>32</v>
      </c>
      <c r="E64" s="8">
        <v>129</v>
      </c>
      <c r="F64" s="8">
        <v>312</v>
      </c>
      <c r="G64" s="8">
        <f t="shared" si="2"/>
        <v>141.86046511627907</v>
      </c>
      <c r="I64" s="7" t="s">
        <v>217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/>
    </row>
    <row r="65" spans="1:15" x14ac:dyDescent="0.3">
      <c r="A65" s="7" t="s">
        <v>218</v>
      </c>
      <c r="B65" s="8">
        <v>0</v>
      </c>
      <c r="C65" s="8"/>
      <c r="D65" s="8"/>
      <c r="E65" s="8"/>
      <c r="F65" s="8"/>
      <c r="G65" s="8" t="str">
        <f t="shared" si="2"/>
        <v/>
      </c>
      <c r="I65" s="7" t="s">
        <v>218</v>
      </c>
      <c r="J65" s="8">
        <v>0</v>
      </c>
      <c r="K65" s="8"/>
      <c r="L65" s="8"/>
      <c r="M65" s="8"/>
      <c r="N65" s="8"/>
      <c r="O65" s="8" t="str">
        <f t="shared" si="1"/>
        <v/>
      </c>
    </row>
    <row r="66" spans="1:15" x14ac:dyDescent="0.3">
      <c r="A66" s="7" t="s">
        <v>219</v>
      </c>
      <c r="B66" s="8">
        <v>58</v>
      </c>
      <c r="C66" s="8">
        <v>33</v>
      </c>
      <c r="D66" s="8">
        <v>16</v>
      </c>
      <c r="E66" s="8">
        <v>20</v>
      </c>
      <c r="F66" s="8">
        <v>30</v>
      </c>
      <c r="G66" s="8">
        <f t="shared" si="2"/>
        <v>50</v>
      </c>
      <c r="I66" s="7" t="s">
        <v>219</v>
      </c>
      <c r="J66" s="8">
        <v>4</v>
      </c>
      <c r="K66" s="8">
        <v>0</v>
      </c>
      <c r="L66" s="8">
        <v>9</v>
      </c>
      <c r="M66" s="8">
        <v>4</v>
      </c>
      <c r="N66" s="8">
        <v>7</v>
      </c>
      <c r="O66" s="8">
        <f t="shared" si="1"/>
        <v>75</v>
      </c>
    </row>
    <row r="67" spans="1:15" x14ac:dyDescent="0.3">
      <c r="A67" s="7" t="s">
        <v>220</v>
      </c>
      <c r="B67" s="8"/>
      <c r="C67" s="8"/>
      <c r="D67" s="8"/>
      <c r="E67" s="8"/>
      <c r="F67" s="8">
        <v>0</v>
      </c>
      <c r="G67" s="8" t="str">
        <f t="shared" si="2"/>
        <v/>
      </c>
      <c r="I67" s="7" t="s">
        <v>220</v>
      </c>
      <c r="J67" s="8"/>
      <c r="K67" s="8"/>
      <c r="L67" s="8"/>
      <c r="M67" s="8"/>
      <c r="N67" s="8">
        <v>0</v>
      </c>
      <c r="O67" s="8" t="str">
        <f t="shared" si="1"/>
        <v/>
      </c>
    </row>
    <row r="68" spans="1:15" x14ac:dyDescent="0.3">
      <c r="A68" s="7" t="s">
        <v>221</v>
      </c>
      <c r="B68" s="8">
        <v>9</v>
      </c>
      <c r="C68" s="8">
        <v>12</v>
      </c>
      <c r="D68" s="8">
        <v>11</v>
      </c>
      <c r="E68" s="8">
        <v>17</v>
      </c>
      <c r="F68" s="8">
        <v>0</v>
      </c>
      <c r="G68" s="8">
        <f t="shared" si="2"/>
        <v>-100</v>
      </c>
      <c r="I68" s="7" t="s">
        <v>221</v>
      </c>
      <c r="J68" s="8">
        <v>318</v>
      </c>
      <c r="K68" s="8">
        <v>317</v>
      </c>
      <c r="L68" s="8">
        <v>230</v>
      </c>
      <c r="M68" s="8">
        <v>238</v>
      </c>
      <c r="N68" s="8">
        <v>77</v>
      </c>
      <c r="O68" s="8">
        <f t="shared" si="1"/>
        <v>-67.647058823529406</v>
      </c>
    </row>
    <row r="69" spans="1:15" x14ac:dyDescent="0.3">
      <c r="A69" s="7" t="s">
        <v>222</v>
      </c>
      <c r="B69" s="8">
        <v>7020</v>
      </c>
      <c r="C69" s="8">
        <v>7223</v>
      </c>
      <c r="D69" s="8">
        <v>8546</v>
      </c>
      <c r="E69" s="8">
        <v>12135</v>
      </c>
      <c r="F69" s="8">
        <v>13773</v>
      </c>
      <c r="G69" s="8">
        <f t="shared" si="2"/>
        <v>13.498145859085291</v>
      </c>
      <c r="I69" s="7" t="s">
        <v>222</v>
      </c>
      <c r="J69" s="8">
        <v>8239</v>
      </c>
      <c r="K69" s="8">
        <v>8161</v>
      </c>
      <c r="L69" s="8">
        <v>8035</v>
      </c>
      <c r="M69" s="8">
        <v>11456</v>
      </c>
      <c r="N69" s="8">
        <v>11795</v>
      </c>
      <c r="O69" s="8">
        <f t="shared" si="1"/>
        <v>2.9591480446927374</v>
      </c>
    </row>
    <row r="70" spans="1:15" x14ac:dyDescent="0.3">
      <c r="A70" s="7" t="s">
        <v>223</v>
      </c>
      <c r="B70" s="8">
        <v>687</v>
      </c>
      <c r="C70" s="8">
        <v>612</v>
      </c>
      <c r="D70" s="8">
        <v>391</v>
      </c>
      <c r="E70" s="8">
        <v>320</v>
      </c>
      <c r="F70" s="8">
        <v>519</v>
      </c>
      <c r="G70" s="8">
        <f t="shared" si="2"/>
        <v>62.1875</v>
      </c>
      <c r="I70" s="7" t="s">
        <v>223</v>
      </c>
      <c r="J70" s="8">
        <v>232</v>
      </c>
      <c r="K70" s="8">
        <v>300</v>
      </c>
      <c r="L70" s="8">
        <v>182</v>
      </c>
      <c r="M70" s="8">
        <v>360</v>
      </c>
      <c r="N70" s="8">
        <v>376</v>
      </c>
      <c r="O70" s="8">
        <f t="shared" si="1"/>
        <v>4.4444444444444446</v>
      </c>
    </row>
    <row r="71" spans="1:15" x14ac:dyDescent="0.3">
      <c r="A71" s="7" t="s">
        <v>224</v>
      </c>
      <c r="B71" s="8">
        <v>18</v>
      </c>
      <c r="C71" s="8"/>
      <c r="D71" s="8">
        <v>64</v>
      </c>
      <c r="E71" s="8">
        <v>53</v>
      </c>
      <c r="F71" s="8">
        <v>181</v>
      </c>
      <c r="G71" s="8">
        <f t="shared" si="2"/>
        <v>241.50943396226415</v>
      </c>
      <c r="I71" s="7" t="s">
        <v>224</v>
      </c>
      <c r="J71" s="8">
        <v>0</v>
      </c>
      <c r="K71" s="8"/>
      <c r="L71" s="8">
        <v>0</v>
      </c>
      <c r="M71" s="8">
        <v>0</v>
      </c>
      <c r="N71" s="8">
        <v>0</v>
      </c>
      <c r="O71" s="8"/>
    </row>
    <row r="72" spans="1:15" x14ac:dyDescent="0.3">
      <c r="A72" s="7" t="s">
        <v>225</v>
      </c>
      <c r="B72" s="8">
        <v>23</v>
      </c>
      <c r="C72" s="8">
        <v>56</v>
      </c>
      <c r="D72" s="8">
        <v>71</v>
      </c>
      <c r="E72" s="8">
        <v>43</v>
      </c>
      <c r="F72" s="8">
        <v>88</v>
      </c>
      <c r="G72" s="8">
        <f t="shared" si="2"/>
        <v>104.65116279069767</v>
      </c>
      <c r="I72" s="7" t="s">
        <v>225</v>
      </c>
      <c r="J72" s="8">
        <v>480</v>
      </c>
      <c r="K72" s="8">
        <v>433</v>
      </c>
      <c r="L72" s="8">
        <v>249</v>
      </c>
      <c r="M72" s="8">
        <v>327</v>
      </c>
      <c r="N72" s="8">
        <v>222</v>
      </c>
      <c r="O72" s="8">
        <f t="shared" ref="O72:O134" si="3">IF(M72&lt;&gt;"",((N72-M72)*100)/M72,"")</f>
        <v>-32.110091743119263</v>
      </c>
    </row>
    <row r="73" spans="1:15" x14ac:dyDescent="0.3">
      <c r="A73" s="7" t="s">
        <v>226</v>
      </c>
      <c r="B73" s="8"/>
      <c r="C73" s="8"/>
      <c r="D73" s="8">
        <v>9</v>
      </c>
      <c r="E73" s="8"/>
      <c r="F73" s="8"/>
      <c r="G73" s="8" t="str">
        <f t="shared" si="2"/>
        <v/>
      </c>
      <c r="I73" s="7" t="s">
        <v>226</v>
      </c>
      <c r="J73" s="8"/>
      <c r="K73" s="8"/>
      <c r="L73" s="8">
        <v>0</v>
      </c>
      <c r="M73" s="8"/>
      <c r="N73" s="8"/>
      <c r="O73" s="8" t="str">
        <f t="shared" si="3"/>
        <v/>
      </c>
    </row>
    <row r="74" spans="1:15" x14ac:dyDescent="0.3">
      <c r="A74" s="7" t="s">
        <v>227</v>
      </c>
      <c r="B74" s="8">
        <v>237</v>
      </c>
      <c r="C74" s="8">
        <v>645</v>
      </c>
      <c r="D74" s="8">
        <v>410</v>
      </c>
      <c r="E74" s="8">
        <v>356</v>
      </c>
      <c r="F74" s="8">
        <v>929</v>
      </c>
      <c r="G74" s="8">
        <f t="shared" si="2"/>
        <v>160.95505617977528</v>
      </c>
      <c r="I74" s="7" t="s">
        <v>227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/>
    </row>
    <row r="75" spans="1:15" x14ac:dyDescent="0.3">
      <c r="A75" s="7" t="s">
        <v>228</v>
      </c>
      <c r="B75" s="8">
        <v>21</v>
      </c>
      <c r="C75" s="8">
        <v>32</v>
      </c>
      <c r="D75" s="8">
        <v>0</v>
      </c>
      <c r="E75" s="8">
        <v>1</v>
      </c>
      <c r="F75" s="8">
        <v>0</v>
      </c>
      <c r="G75" s="8">
        <f t="shared" si="2"/>
        <v>-100</v>
      </c>
      <c r="I75" s="7" t="s">
        <v>228</v>
      </c>
      <c r="J75" s="8">
        <v>0</v>
      </c>
      <c r="K75" s="8">
        <v>0</v>
      </c>
      <c r="L75" s="8">
        <v>4</v>
      </c>
      <c r="M75" s="8">
        <v>0</v>
      </c>
      <c r="N75" s="8">
        <v>5</v>
      </c>
      <c r="O75" s="8"/>
    </row>
    <row r="76" spans="1:15" x14ac:dyDescent="0.3">
      <c r="A76" s="7" t="s">
        <v>229</v>
      </c>
      <c r="B76" s="8">
        <v>703</v>
      </c>
      <c r="C76" s="8">
        <v>162</v>
      </c>
      <c r="D76" s="8">
        <v>261</v>
      </c>
      <c r="E76" s="8">
        <v>495</v>
      </c>
      <c r="F76" s="8">
        <v>665</v>
      </c>
      <c r="G76" s="8">
        <f t="shared" si="2"/>
        <v>34.343434343434346</v>
      </c>
      <c r="I76" s="7" t="s">
        <v>229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/>
    </row>
    <row r="77" spans="1:15" x14ac:dyDescent="0.3">
      <c r="A77" s="7" t="s">
        <v>230</v>
      </c>
      <c r="B77" s="8"/>
      <c r="C77" s="8"/>
      <c r="D77" s="8"/>
      <c r="E77" s="8"/>
      <c r="F77" s="8">
        <v>33</v>
      </c>
      <c r="G77" s="8" t="str">
        <f t="shared" si="2"/>
        <v/>
      </c>
      <c r="I77" s="7" t="s">
        <v>230</v>
      </c>
      <c r="J77" s="8"/>
      <c r="K77" s="8"/>
      <c r="L77" s="8"/>
      <c r="M77" s="8"/>
      <c r="N77" s="8">
        <v>0</v>
      </c>
      <c r="O77" s="8"/>
    </row>
    <row r="78" spans="1:15" x14ac:dyDescent="0.3">
      <c r="A78" s="7" t="s">
        <v>231</v>
      </c>
      <c r="B78" s="8">
        <v>22</v>
      </c>
      <c r="C78" s="8"/>
      <c r="D78" s="8">
        <v>273</v>
      </c>
      <c r="E78" s="8">
        <v>53</v>
      </c>
      <c r="F78" s="8">
        <v>359</v>
      </c>
      <c r="G78" s="8">
        <f t="shared" si="2"/>
        <v>577.35849056603774</v>
      </c>
      <c r="I78" s="7" t="s">
        <v>231</v>
      </c>
      <c r="J78" s="8">
        <v>0</v>
      </c>
      <c r="K78" s="8"/>
      <c r="L78" s="8">
        <v>0</v>
      </c>
      <c r="M78" s="8">
        <v>0</v>
      </c>
      <c r="N78" s="8">
        <v>0</v>
      </c>
      <c r="O78" s="8"/>
    </row>
    <row r="79" spans="1:15" x14ac:dyDescent="0.3">
      <c r="A79" s="7" t="s">
        <v>232</v>
      </c>
      <c r="B79" s="8">
        <v>130</v>
      </c>
      <c r="C79" s="8">
        <v>66</v>
      </c>
      <c r="D79" s="8">
        <v>126</v>
      </c>
      <c r="E79" s="8">
        <v>138</v>
      </c>
      <c r="F79" s="8">
        <v>64</v>
      </c>
      <c r="G79" s="8">
        <f t="shared" si="2"/>
        <v>-53.623188405797102</v>
      </c>
      <c r="I79" s="7" t="s">
        <v>232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/>
    </row>
    <row r="80" spans="1:15" x14ac:dyDescent="0.3">
      <c r="A80" s="7" t="s">
        <v>233</v>
      </c>
      <c r="B80" s="8">
        <v>8</v>
      </c>
      <c r="C80" s="8">
        <v>2</v>
      </c>
      <c r="D80" s="8">
        <v>0</v>
      </c>
      <c r="E80" s="8">
        <v>21</v>
      </c>
      <c r="F80" s="8">
        <v>34</v>
      </c>
      <c r="G80" s="8">
        <f t="shared" si="2"/>
        <v>61.904761904761905</v>
      </c>
      <c r="I80" s="7" t="s">
        <v>233</v>
      </c>
      <c r="J80" s="8">
        <v>0</v>
      </c>
      <c r="K80" s="8">
        <v>0</v>
      </c>
      <c r="L80" s="8">
        <v>0</v>
      </c>
      <c r="M80" s="8">
        <v>190</v>
      </c>
      <c r="N80" s="8">
        <v>32</v>
      </c>
      <c r="O80" s="8">
        <f t="shared" si="3"/>
        <v>-83.15789473684211</v>
      </c>
    </row>
    <row r="81" spans="1:15" x14ac:dyDescent="0.3">
      <c r="A81" s="7" t="s">
        <v>234</v>
      </c>
      <c r="B81" s="8"/>
      <c r="C81" s="8">
        <v>1</v>
      </c>
      <c r="D81" s="8">
        <v>5</v>
      </c>
      <c r="E81" s="8"/>
      <c r="F81" s="8">
        <v>9</v>
      </c>
      <c r="G81" s="8" t="str">
        <f t="shared" si="2"/>
        <v/>
      </c>
      <c r="I81" s="7" t="s">
        <v>234</v>
      </c>
      <c r="J81" s="8"/>
      <c r="K81" s="8">
        <v>0</v>
      </c>
      <c r="L81" s="8">
        <v>0</v>
      </c>
      <c r="M81" s="8"/>
      <c r="N81" s="8">
        <v>0</v>
      </c>
      <c r="O81" s="8" t="str">
        <f t="shared" si="3"/>
        <v/>
      </c>
    </row>
    <row r="82" spans="1:15" x14ac:dyDescent="0.3">
      <c r="A82" s="7" t="s">
        <v>235</v>
      </c>
      <c r="B82" s="8">
        <v>0</v>
      </c>
      <c r="C82" s="8">
        <v>12</v>
      </c>
      <c r="D82" s="8">
        <v>11</v>
      </c>
      <c r="E82" s="8">
        <v>4</v>
      </c>
      <c r="F82" s="8">
        <v>60</v>
      </c>
      <c r="G82" s="8">
        <f t="shared" si="2"/>
        <v>1400</v>
      </c>
      <c r="I82" s="7" t="s">
        <v>235</v>
      </c>
      <c r="J82" s="8">
        <v>6</v>
      </c>
      <c r="K82" s="8">
        <v>3</v>
      </c>
      <c r="L82" s="8">
        <v>2</v>
      </c>
      <c r="M82" s="8">
        <v>4</v>
      </c>
      <c r="N82" s="8">
        <v>0</v>
      </c>
      <c r="O82" s="8"/>
    </row>
    <row r="83" spans="1:15" x14ac:dyDescent="0.3">
      <c r="A83" s="7" t="s">
        <v>236</v>
      </c>
      <c r="B83" s="8"/>
      <c r="C83" s="8"/>
      <c r="D83" s="8">
        <v>3</v>
      </c>
      <c r="E83" s="8"/>
      <c r="F83" s="8"/>
      <c r="G83" s="8" t="str">
        <f t="shared" si="2"/>
        <v/>
      </c>
      <c r="I83" s="7" t="s">
        <v>236</v>
      </c>
      <c r="J83" s="8"/>
      <c r="K83" s="8"/>
      <c r="L83" s="8">
        <v>0</v>
      </c>
      <c r="M83" s="8"/>
      <c r="N83" s="8"/>
      <c r="O83" s="8"/>
    </row>
    <row r="84" spans="1:15" x14ac:dyDescent="0.3">
      <c r="A84" s="7" t="s">
        <v>237</v>
      </c>
      <c r="B84" s="8">
        <v>29</v>
      </c>
      <c r="C84" s="8">
        <v>103</v>
      </c>
      <c r="D84" s="8">
        <v>40</v>
      </c>
      <c r="E84" s="8">
        <v>69</v>
      </c>
      <c r="F84" s="8">
        <v>67</v>
      </c>
      <c r="G84" s="8">
        <f t="shared" si="2"/>
        <v>-2.8985507246376812</v>
      </c>
      <c r="I84" s="7" t="s">
        <v>237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/>
    </row>
    <row r="85" spans="1:15" x14ac:dyDescent="0.3">
      <c r="A85" s="7" t="s">
        <v>238</v>
      </c>
      <c r="B85" s="8">
        <v>3634</v>
      </c>
      <c r="C85" s="8">
        <v>5724</v>
      </c>
      <c r="D85" s="8">
        <v>6432</v>
      </c>
      <c r="E85" s="8">
        <v>8122</v>
      </c>
      <c r="F85" s="8">
        <v>8108</v>
      </c>
      <c r="G85" s="8">
        <f t="shared" si="2"/>
        <v>-0.17237133710908642</v>
      </c>
      <c r="I85" s="7" t="s">
        <v>238</v>
      </c>
      <c r="J85" s="8">
        <v>4053</v>
      </c>
      <c r="K85" s="8">
        <v>2830</v>
      </c>
      <c r="L85" s="8">
        <v>2320</v>
      </c>
      <c r="M85" s="8">
        <v>2773</v>
      </c>
      <c r="N85" s="8">
        <v>3134</v>
      </c>
      <c r="O85" s="8">
        <f t="shared" si="3"/>
        <v>13.018391633609809</v>
      </c>
    </row>
    <row r="86" spans="1:15" x14ac:dyDescent="0.3">
      <c r="A86" s="7" t="s">
        <v>239</v>
      </c>
      <c r="B86" s="8"/>
      <c r="C86" s="8"/>
      <c r="D86" s="8">
        <v>2</v>
      </c>
      <c r="E86" s="8"/>
      <c r="F86" s="8">
        <v>0</v>
      </c>
      <c r="G86" s="8" t="str">
        <f t="shared" si="2"/>
        <v/>
      </c>
      <c r="I86" s="7" t="s">
        <v>239</v>
      </c>
      <c r="J86" s="8"/>
      <c r="K86" s="8"/>
      <c r="L86" s="8">
        <v>0</v>
      </c>
      <c r="M86" s="8"/>
      <c r="N86" s="8">
        <v>0</v>
      </c>
      <c r="O86" s="8" t="str">
        <f t="shared" si="3"/>
        <v/>
      </c>
    </row>
    <row r="87" spans="1:15" x14ac:dyDescent="0.3">
      <c r="A87" s="7" t="s">
        <v>240</v>
      </c>
      <c r="B87" s="8"/>
      <c r="C87" s="8">
        <v>13</v>
      </c>
      <c r="D87" s="8"/>
      <c r="E87" s="8">
        <v>1</v>
      </c>
      <c r="F87" s="8">
        <v>7</v>
      </c>
      <c r="G87" s="8">
        <f t="shared" si="2"/>
        <v>600</v>
      </c>
      <c r="I87" s="7" t="s">
        <v>240</v>
      </c>
      <c r="J87" s="8"/>
      <c r="K87" s="8">
        <v>0</v>
      </c>
      <c r="L87" s="8"/>
      <c r="M87" s="8">
        <v>0</v>
      </c>
      <c r="N87" s="8">
        <v>0</v>
      </c>
      <c r="O87" s="8"/>
    </row>
    <row r="88" spans="1:15" x14ac:dyDescent="0.3">
      <c r="A88" s="7" t="s">
        <v>241</v>
      </c>
      <c r="B88" s="8">
        <v>398</v>
      </c>
      <c r="C88" s="8">
        <v>653</v>
      </c>
      <c r="D88" s="8">
        <v>871</v>
      </c>
      <c r="E88" s="8">
        <v>1244</v>
      </c>
      <c r="F88" s="8">
        <v>1668</v>
      </c>
      <c r="G88" s="8">
        <f t="shared" si="2"/>
        <v>34.083601286173632</v>
      </c>
      <c r="I88" s="7" t="s">
        <v>241</v>
      </c>
      <c r="J88" s="8">
        <v>0</v>
      </c>
      <c r="K88" s="8">
        <v>0</v>
      </c>
      <c r="L88" s="8">
        <v>5</v>
      </c>
      <c r="M88" s="8">
        <v>65</v>
      </c>
      <c r="N88" s="8">
        <v>39</v>
      </c>
      <c r="O88" s="8">
        <f t="shared" si="3"/>
        <v>-40</v>
      </c>
    </row>
    <row r="89" spans="1:15" x14ac:dyDescent="0.3">
      <c r="A89" s="7" t="s">
        <v>242</v>
      </c>
      <c r="B89" s="8">
        <v>78</v>
      </c>
      <c r="C89" s="8">
        <v>4</v>
      </c>
      <c r="D89" s="8">
        <v>38</v>
      </c>
      <c r="E89" s="8">
        <v>51</v>
      </c>
      <c r="F89" s="8">
        <v>5</v>
      </c>
      <c r="G89" s="8">
        <f t="shared" si="2"/>
        <v>-90.196078431372555</v>
      </c>
      <c r="I89" s="7" t="s">
        <v>242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/>
    </row>
    <row r="90" spans="1:15" x14ac:dyDescent="0.3">
      <c r="A90" s="7" t="s">
        <v>243</v>
      </c>
      <c r="B90" s="8">
        <v>9</v>
      </c>
      <c r="C90" s="8">
        <v>87</v>
      </c>
      <c r="D90" s="8">
        <v>94</v>
      </c>
      <c r="E90" s="8">
        <v>32</v>
      </c>
      <c r="F90" s="8">
        <v>31</v>
      </c>
      <c r="G90" s="8">
        <f t="shared" si="2"/>
        <v>-3.125</v>
      </c>
      <c r="I90" s="7" t="s">
        <v>243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/>
    </row>
    <row r="91" spans="1:15" x14ac:dyDescent="0.3">
      <c r="A91" s="7" t="s">
        <v>244</v>
      </c>
      <c r="B91" s="8"/>
      <c r="C91" s="8">
        <v>3</v>
      </c>
      <c r="D91" s="8"/>
      <c r="E91" s="8"/>
      <c r="F91" s="8">
        <v>4</v>
      </c>
      <c r="G91" s="8" t="str">
        <f t="shared" si="2"/>
        <v/>
      </c>
      <c r="I91" s="7" t="s">
        <v>244</v>
      </c>
      <c r="J91" s="8"/>
      <c r="K91" s="8">
        <v>0</v>
      </c>
      <c r="L91" s="8"/>
      <c r="M91" s="8"/>
      <c r="N91" s="8">
        <v>0</v>
      </c>
      <c r="O91" s="8" t="str">
        <f t="shared" si="3"/>
        <v/>
      </c>
    </row>
    <row r="92" spans="1:15" x14ac:dyDescent="0.3">
      <c r="A92" s="7" t="s">
        <v>245</v>
      </c>
      <c r="B92" s="8"/>
      <c r="C92" s="8">
        <v>2</v>
      </c>
      <c r="D92" s="8"/>
      <c r="E92" s="8"/>
      <c r="F92" s="8"/>
      <c r="G92" s="8" t="str">
        <f t="shared" si="2"/>
        <v/>
      </c>
      <c r="I92" s="7" t="s">
        <v>245</v>
      </c>
      <c r="J92" s="8"/>
      <c r="K92" s="8">
        <v>0</v>
      </c>
      <c r="L92" s="8"/>
      <c r="M92" s="8"/>
      <c r="N92" s="8"/>
      <c r="O92" s="8" t="str">
        <f t="shared" si="3"/>
        <v/>
      </c>
    </row>
    <row r="93" spans="1:15" x14ac:dyDescent="0.3">
      <c r="A93" s="7" t="s">
        <v>246</v>
      </c>
      <c r="B93" s="8">
        <v>0</v>
      </c>
      <c r="C93" s="8"/>
      <c r="D93" s="8"/>
      <c r="E93" s="8"/>
      <c r="F93" s="8"/>
      <c r="G93" s="8" t="str">
        <f t="shared" si="2"/>
        <v/>
      </c>
      <c r="I93" s="7" t="s">
        <v>246</v>
      </c>
      <c r="J93" s="8">
        <v>0</v>
      </c>
      <c r="K93" s="8"/>
      <c r="L93" s="8"/>
      <c r="M93" s="8"/>
      <c r="N93" s="8"/>
      <c r="O93" s="8" t="str">
        <f t="shared" si="3"/>
        <v/>
      </c>
    </row>
    <row r="94" spans="1:15" x14ac:dyDescent="0.3">
      <c r="A94" s="7" t="s">
        <v>247</v>
      </c>
      <c r="B94" s="8">
        <v>3</v>
      </c>
      <c r="C94" s="8"/>
      <c r="D94" s="8"/>
      <c r="E94" s="8"/>
      <c r="F94" s="8"/>
      <c r="G94" s="8" t="str">
        <f t="shared" si="2"/>
        <v/>
      </c>
      <c r="I94" s="7" t="s">
        <v>247</v>
      </c>
      <c r="J94" s="8">
        <v>0</v>
      </c>
      <c r="K94" s="8"/>
      <c r="L94" s="8"/>
      <c r="M94" s="8"/>
      <c r="N94" s="8"/>
      <c r="O94" s="8" t="str">
        <f t="shared" si="3"/>
        <v/>
      </c>
    </row>
    <row r="95" spans="1:15" x14ac:dyDescent="0.3">
      <c r="A95" s="7" t="s">
        <v>248</v>
      </c>
      <c r="B95" s="8">
        <v>16</v>
      </c>
      <c r="C95" s="8">
        <v>24</v>
      </c>
      <c r="D95" s="8">
        <v>12</v>
      </c>
      <c r="E95" s="8">
        <v>25</v>
      </c>
      <c r="F95" s="8">
        <v>29</v>
      </c>
      <c r="G95" s="8">
        <f t="shared" si="2"/>
        <v>16</v>
      </c>
      <c r="I95" s="7" t="s">
        <v>248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/>
    </row>
    <row r="96" spans="1:15" x14ac:dyDescent="0.3">
      <c r="A96" s="7" t="s">
        <v>249</v>
      </c>
      <c r="B96" s="8">
        <v>2</v>
      </c>
      <c r="C96" s="8">
        <v>5</v>
      </c>
      <c r="D96" s="8">
        <v>16</v>
      </c>
      <c r="E96" s="8">
        <v>0</v>
      </c>
      <c r="F96" s="8"/>
      <c r="G96" s="8"/>
      <c r="I96" s="7" t="s">
        <v>249</v>
      </c>
      <c r="J96" s="8">
        <v>0</v>
      </c>
      <c r="K96" s="8">
        <v>0</v>
      </c>
      <c r="L96" s="8">
        <v>0</v>
      </c>
      <c r="M96" s="8">
        <v>0</v>
      </c>
      <c r="N96" s="8"/>
      <c r="O96" s="8"/>
    </row>
    <row r="97" spans="1:15" x14ac:dyDescent="0.3">
      <c r="A97" s="7" t="s">
        <v>250</v>
      </c>
      <c r="B97" s="8">
        <v>38</v>
      </c>
      <c r="C97" s="8">
        <v>8</v>
      </c>
      <c r="D97" s="8">
        <v>2</v>
      </c>
      <c r="E97" s="8">
        <v>11</v>
      </c>
      <c r="F97" s="8"/>
      <c r="G97" s="8">
        <f t="shared" si="2"/>
        <v>-100</v>
      </c>
      <c r="I97" s="7" t="s">
        <v>250</v>
      </c>
      <c r="J97" s="8">
        <v>48</v>
      </c>
      <c r="K97" s="8">
        <v>65</v>
      </c>
      <c r="L97" s="8">
        <v>9</v>
      </c>
      <c r="M97" s="8">
        <v>0</v>
      </c>
      <c r="N97" s="8"/>
      <c r="O97" s="8"/>
    </row>
    <row r="98" spans="1:15" x14ac:dyDescent="0.3">
      <c r="A98" s="7" t="s">
        <v>251</v>
      </c>
      <c r="B98" s="8">
        <v>20661</v>
      </c>
      <c r="C98" s="8">
        <v>22144</v>
      </c>
      <c r="D98" s="8">
        <v>27626</v>
      </c>
      <c r="E98" s="8">
        <v>29725</v>
      </c>
      <c r="F98" s="8">
        <v>34051</v>
      </c>
      <c r="G98" s="8">
        <f t="shared" si="2"/>
        <v>14.55340622371741</v>
      </c>
      <c r="I98" s="7" t="s">
        <v>251</v>
      </c>
      <c r="J98" s="8">
        <v>19227</v>
      </c>
      <c r="K98" s="8">
        <v>19952</v>
      </c>
      <c r="L98" s="8">
        <v>30492</v>
      </c>
      <c r="M98" s="8">
        <v>30034</v>
      </c>
      <c r="N98" s="8">
        <v>31508</v>
      </c>
      <c r="O98" s="8">
        <f t="shared" si="3"/>
        <v>4.9077711926483323</v>
      </c>
    </row>
    <row r="99" spans="1:15" x14ac:dyDescent="0.3">
      <c r="A99" s="7" t="s">
        <v>252</v>
      </c>
      <c r="B99" s="8">
        <v>190</v>
      </c>
      <c r="C99" s="8">
        <v>46</v>
      </c>
      <c r="D99" s="8">
        <v>0</v>
      </c>
      <c r="E99" s="8">
        <v>220</v>
      </c>
      <c r="F99" s="8"/>
      <c r="G99" s="8"/>
      <c r="I99" s="7" t="s">
        <v>252</v>
      </c>
      <c r="J99" s="8">
        <v>0</v>
      </c>
      <c r="K99" s="8">
        <v>0</v>
      </c>
      <c r="L99" s="8">
        <v>10</v>
      </c>
      <c r="M99" s="8">
        <v>19</v>
      </c>
      <c r="N99" s="8"/>
      <c r="O99" s="8"/>
    </row>
    <row r="100" spans="1:15" x14ac:dyDescent="0.3">
      <c r="A100" s="7" t="s">
        <v>253</v>
      </c>
      <c r="B100" s="8">
        <v>2</v>
      </c>
      <c r="C100" s="8">
        <v>4</v>
      </c>
      <c r="D100" s="8"/>
      <c r="E100" s="8">
        <v>18</v>
      </c>
      <c r="F100" s="8">
        <v>372</v>
      </c>
      <c r="G100" s="8">
        <f t="shared" si="2"/>
        <v>1966.6666666666667</v>
      </c>
      <c r="I100" s="7" t="s">
        <v>253</v>
      </c>
      <c r="J100" s="8">
        <v>0</v>
      </c>
      <c r="K100" s="8">
        <v>0</v>
      </c>
      <c r="L100" s="8"/>
      <c r="M100" s="8">
        <v>0</v>
      </c>
      <c r="N100" s="8">
        <v>0</v>
      </c>
      <c r="O100" s="8"/>
    </row>
    <row r="101" spans="1:15" x14ac:dyDescent="0.3">
      <c r="A101" s="7" t="s">
        <v>254</v>
      </c>
      <c r="B101" s="8"/>
      <c r="C101" s="8"/>
      <c r="D101" s="8"/>
      <c r="E101" s="8"/>
      <c r="F101" s="8">
        <v>37</v>
      </c>
      <c r="G101" s="8" t="str">
        <f t="shared" si="2"/>
        <v/>
      </c>
      <c r="I101" s="7" t="s">
        <v>254</v>
      </c>
      <c r="J101" s="8"/>
      <c r="K101" s="8"/>
      <c r="L101" s="8"/>
      <c r="M101" s="8"/>
      <c r="N101" s="8">
        <v>137</v>
      </c>
      <c r="O101" s="8" t="str">
        <f t="shared" si="3"/>
        <v/>
      </c>
    </row>
    <row r="102" spans="1:15" x14ac:dyDescent="0.3">
      <c r="A102" s="7" t="s">
        <v>255</v>
      </c>
      <c r="B102" s="8">
        <v>224</v>
      </c>
      <c r="C102" s="8">
        <v>158</v>
      </c>
      <c r="D102" s="8">
        <v>267</v>
      </c>
      <c r="E102" s="8">
        <v>3530</v>
      </c>
      <c r="F102" s="8">
        <v>623</v>
      </c>
      <c r="G102" s="8">
        <f t="shared" si="2"/>
        <v>-82.351274787535417</v>
      </c>
      <c r="I102" s="7" t="s">
        <v>255</v>
      </c>
      <c r="J102" s="8">
        <v>1</v>
      </c>
      <c r="K102" s="8">
        <v>1</v>
      </c>
      <c r="L102" s="8">
        <v>0</v>
      </c>
      <c r="M102" s="8">
        <v>33</v>
      </c>
      <c r="N102" s="8">
        <v>132</v>
      </c>
      <c r="O102" s="8">
        <f t="shared" si="3"/>
        <v>300</v>
      </c>
    </row>
    <row r="103" spans="1:15" x14ac:dyDescent="0.3">
      <c r="A103" s="7" t="s">
        <v>256</v>
      </c>
      <c r="B103" s="8"/>
      <c r="C103" s="8"/>
      <c r="D103" s="8"/>
      <c r="E103" s="8"/>
      <c r="F103" s="8">
        <v>22</v>
      </c>
      <c r="G103" s="8" t="str">
        <f t="shared" si="2"/>
        <v/>
      </c>
      <c r="I103" s="7" t="s">
        <v>256</v>
      </c>
      <c r="J103" s="8"/>
      <c r="K103" s="8"/>
      <c r="L103" s="8"/>
      <c r="M103" s="8"/>
      <c r="N103" s="8">
        <v>0</v>
      </c>
      <c r="O103" s="8" t="str">
        <f t="shared" si="3"/>
        <v/>
      </c>
    </row>
    <row r="104" spans="1:15" x14ac:dyDescent="0.3">
      <c r="A104" s="7" t="s">
        <v>257</v>
      </c>
      <c r="B104" s="8">
        <v>1197</v>
      </c>
      <c r="C104" s="8">
        <v>1145</v>
      </c>
      <c r="D104" s="8">
        <v>698</v>
      </c>
      <c r="E104" s="8">
        <v>683</v>
      </c>
      <c r="F104" s="8">
        <v>581</v>
      </c>
      <c r="G104" s="8">
        <f t="shared" ref="G104:G135" si="4">IF(E104&lt;&gt;"",((F104-E104)*100)/E104,"")</f>
        <v>-14.934114202049781</v>
      </c>
      <c r="I104" s="7" t="s">
        <v>257</v>
      </c>
      <c r="J104" s="8">
        <v>36</v>
      </c>
      <c r="K104" s="8">
        <v>17</v>
      </c>
      <c r="L104" s="8">
        <v>6</v>
      </c>
      <c r="M104" s="8">
        <v>105</v>
      </c>
      <c r="N104" s="8">
        <v>136</v>
      </c>
      <c r="O104" s="8">
        <f t="shared" si="3"/>
        <v>29.523809523809526</v>
      </c>
    </row>
    <row r="105" spans="1:15" x14ac:dyDescent="0.3">
      <c r="A105" s="7" t="s">
        <v>258</v>
      </c>
      <c r="B105" s="8">
        <v>11304</v>
      </c>
      <c r="C105" s="8">
        <v>12135</v>
      </c>
      <c r="D105" s="8">
        <v>12583</v>
      </c>
      <c r="E105" s="8">
        <v>14796</v>
      </c>
      <c r="F105" s="8">
        <v>17006</v>
      </c>
      <c r="G105" s="8">
        <f t="shared" si="4"/>
        <v>14.93646931603136</v>
      </c>
      <c r="I105" s="7" t="s">
        <v>258</v>
      </c>
      <c r="J105" s="8">
        <v>2956</v>
      </c>
      <c r="K105" s="8">
        <v>3527</v>
      </c>
      <c r="L105" s="8">
        <v>3255</v>
      </c>
      <c r="M105" s="8">
        <v>4357</v>
      </c>
      <c r="N105" s="8">
        <v>4688</v>
      </c>
      <c r="O105" s="8">
        <f t="shared" si="3"/>
        <v>7.5969703924718841</v>
      </c>
    </row>
    <row r="106" spans="1:15" x14ac:dyDescent="0.3">
      <c r="A106" s="7" t="s">
        <v>259</v>
      </c>
      <c r="B106" s="8">
        <v>418</v>
      </c>
      <c r="C106" s="8">
        <v>623</v>
      </c>
      <c r="D106" s="8">
        <v>105</v>
      </c>
      <c r="E106" s="8">
        <v>432</v>
      </c>
      <c r="F106" s="8">
        <v>112</v>
      </c>
      <c r="G106" s="8">
        <f t="shared" si="4"/>
        <v>-74.074074074074076</v>
      </c>
      <c r="I106" s="7" t="s">
        <v>259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/>
    </row>
    <row r="107" spans="1:15" x14ac:dyDescent="0.3">
      <c r="A107" s="7" t="s">
        <v>260</v>
      </c>
      <c r="B107" s="8">
        <v>4809</v>
      </c>
      <c r="C107" s="8">
        <v>3753</v>
      </c>
      <c r="D107" s="8">
        <v>5111</v>
      </c>
      <c r="E107" s="8">
        <v>5342</v>
      </c>
      <c r="F107" s="8">
        <v>5561</v>
      </c>
      <c r="G107" s="8">
        <f t="shared" si="4"/>
        <v>4.0995881692250098</v>
      </c>
      <c r="I107" s="7" t="s">
        <v>260</v>
      </c>
      <c r="J107" s="8">
        <v>537</v>
      </c>
      <c r="K107" s="8">
        <v>180</v>
      </c>
      <c r="L107" s="8">
        <v>1</v>
      </c>
      <c r="M107" s="8">
        <v>0</v>
      </c>
      <c r="N107" s="8">
        <v>0</v>
      </c>
      <c r="O107" s="8"/>
    </row>
    <row r="108" spans="1:15" x14ac:dyDescent="0.3">
      <c r="A108" s="7" t="s">
        <v>261</v>
      </c>
      <c r="B108" s="8">
        <v>366</v>
      </c>
      <c r="C108" s="8">
        <v>454</v>
      </c>
      <c r="D108" s="8">
        <v>1055</v>
      </c>
      <c r="E108" s="8">
        <v>274</v>
      </c>
      <c r="F108" s="8">
        <v>319</v>
      </c>
      <c r="G108" s="8">
        <f t="shared" si="4"/>
        <v>16.423357664233578</v>
      </c>
      <c r="I108" s="7" t="s">
        <v>261</v>
      </c>
      <c r="J108" s="8">
        <v>11</v>
      </c>
      <c r="K108" s="8">
        <v>6</v>
      </c>
      <c r="L108" s="8">
        <v>94</v>
      </c>
      <c r="M108" s="8">
        <v>180</v>
      </c>
      <c r="N108" s="8">
        <v>89</v>
      </c>
      <c r="O108" s="8">
        <f t="shared" si="3"/>
        <v>-50.555555555555557</v>
      </c>
    </row>
    <row r="109" spans="1:15" x14ac:dyDescent="0.3">
      <c r="A109" s="7" t="s">
        <v>262</v>
      </c>
      <c r="B109" s="8">
        <v>2</v>
      </c>
      <c r="C109" s="8"/>
      <c r="D109" s="8"/>
      <c r="E109" s="8"/>
      <c r="F109" s="8">
        <v>21</v>
      </c>
      <c r="G109" s="8" t="str">
        <f t="shared" si="4"/>
        <v/>
      </c>
      <c r="I109" s="7" t="s">
        <v>262</v>
      </c>
      <c r="J109" s="8">
        <v>0</v>
      </c>
      <c r="K109" s="8"/>
      <c r="L109" s="8"/>
      <c r="M109" s="8"/>
      <c r="N109" s="8">
        <v>0</v>
      </c>
      <c r="O109" s="8" t="str">
        <f t="shared" si="3"/>
        <v/>
      </c>
    </row>
    <row r="110" spans="1:15" x14ac:dyDescent="0.3">
      <c r="A110" s="7" t="s">
        <v>263</v>
      </c>
      <c r="B110" s="8">
        <v>280</v>
      </c>
      <c r="C110" s="8">
        <v>295</v>
      </c>
      <c r="D110" s="8">
        <v>306</v>
      </c>
      <c r="E110" s="8">
        <v>229</v>
      </c>
      <c r="F110" s="8">
        <v>565</v>
      </c>
      <c r="G110" s="8">
        <f t="shared" si="4"/>
        <v>146.72489082969432</v>
      </c>
      <c r="I110" s="7" t="s">
        <v>263</v>
      </c>
      <c r="J110" s="8">
        <v>0</v>
      </c>
      <c r="K110" s="8">
        <v>0</v>
      </c>
      <c r="L110" s="8">
        <v>1</v>
      </c>
      <c r="M110" s="8">
        <v>229</v>
      </c>
      <c r="N110" s="8">
        <v>0</v>
      </c>
      <c r="O110" s="8"/>
    </row>
    <row r="111" spans="1:15" x14ac:dyDescent="0.3">
      <c r="A111" s="7" t="s">
        <v>264</v>
      </c>
      <c r="B111" s="8"/>
      <c r="C111" s="8">
        <v>37</v>
      </c>
      <c r="D111" s="8">
        <v>269</v>
      </c>
      <c r="E111" s="8">
        <v>478</v>
      </c>
      <c r="F111" s="8">
        <v>366</v>
      </c>
      <c r="G111" s="8">
        <f t="shared" si="4"/>
        <v>-23.430962343096233</v>
      </c>
      <c r="I111" s="7" t="s">
        <v>264</v>
      </c>
      <c r="J111" s="8"/>
      <c r="K111" s="8">
        <v>0</v>
      </c>
      <c r="L111" s="8">
        <v>0</v>
      </c>
      <c r="M111" s="8">
        <v>0</v>
      </c>
      <c r="N111" s="8">
        <v>0</v>
      </c>
      <c r="O111" s="8"/>
    </row>
    <row r="112" spans="1:15" x14ac:dyDescent="0.3">
      <c r="A112" s="7" t="s">
        <v>265</v>
      </c>
      <c r="B112" s="8">
        <v>13</v>
      </c>
      <c r="C112" s="8"/>
      <c r="D112" s="8"/>
      <c r="E112" s="8"/>
      <c r="F112" s="8">
        <v>0</v>
      </c>
      <c r="G112" s="8" t="str">
        <f t="shared" si="4"/>
        <v/>
      </c>
      <c r="I112" s="7" t="s">
        <v>265</v>
      </c>
      <c r="J112" s="8">
        <v>0</v>
      </c>
      <c r="K112" s="8"/>
      <c r="L112" s="8"/>
      <c r="M112" s="8"/>
      <c r="N112" s="8">
        <v>1</v>
      </c>
      <c r="O112" s="8" t="str">
        <f t="shared" si="3"/>
        <v/>
      </c>
    </row>
    <row r="113" spans="1:15" x14ac:dyDescent="0.3">
      <c r="A113" s="7" t="s">
        <v>266</v>
      </c>
      <c r="B113" s="8">
        <v>8</v>
      </c>
      <c r="C113" s="8"/>
      <c r="D113" s="8">
        <v>17</v>
      </c>
      <c r="E113" s="8"/>
      <c r="F113" s="8">
        <v>24</v>
      </c>
      <c r="G113" s="8" t="str">
        <f t="shared" si="4"/>
        <v/>
      </c>
      <c r="I113" s="7" t="s">
        <v>266</v>
      </c>
      <c r="J113" s="8">
        <v>0</v>
      </c>
      <c r="K113" s="8"/>
      <c r="L113" s="8">
        <v>0</v>
      </c>
      <c r="M113" s="8"/>
      <c r="N113" s="8">
        <v>0</v>
      </c>
      <c r="O113" s="8" t="str">
        <f t="shared" si="3"/>
        <v/>
      </c>
    </row>
    <row r="114" spans="1:15" x14ac:dyDescent="0.3">
      <c r="A114" s="7" t="s">
        <v>267</v>
      </c>
      <c r="B114" s="8">
        <v>1</v>
      </c>
      <c r="C114" s="8"/>
      <c r="D114" s="8"/>
      <c r="E114" s="8">
        <v>0</v>
      </c>
      <c r="F114" s="8">
        <v>381</v>
      </c>
      <c r="G114" s="8"/>
      <c r="I114" s="7" t="s">
        <v>267</v>
      </c>
      <c r="J114" s="8">
        <v>0</v>
      </c>
      <c r="K114" s="8"/>
      <c r="L114" s="8"/>
      <c r="M114" s="8">
        <v>6</v>
      </c>
      <c r="N114" s="8">
        <v>0</v>
      </c>
      <c r="O114" s="8"/>
    </row>
    <row r="115" spans="1:15" x14ac:dyDescent="0.3">
      <c r="A115" s="7" t="s">
        <v>268</v>
      </c>
      <c r="B115" s="8">
        <v>551</v>
      </c>
      <c r="C115" s="8">
        <v>28</v>
      </c>
      <c r="D115" s="8">
        <v>29</v>
      </c>
      <c r="E115" s="8">
        <v>258</v>
      </c>
      <c r="F115" s="8">
        <v>48</v>
      </c>
      <c r="G115" s="8">
        <f t="shared" si="4"/>
        <v>-81.395348837209298</v>
      </c>
      <c r="I115" s="7" t="s">
        <v>268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/>
    </row>
    <row r="116" spans="1:15" x14ac:dyDescent="0.3">
      <c r="A116" s="7" t="s">
        <v>269</v>
      </c>
      <c r="B116" s="8">
        <v>33</v>
      </c>
      <c r="C116" s="8">
        <v>10</v>
      </c>
      <c r="D116" s="8">
        <v>20</v>
      </c>
      <c r="E116" s="8">
        <v>55</v>
      </c>
      <c r="F116" s="8">
        <v>69</v>
      </c>
      <c r="G116" s="8">
        <f t="shared" si="4"/>
        <v>25.454545454545453</v>
      </c>
      <c r="I116" s="7" t="s">
        <v>269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/>
    </row>
    <row r="117" spans="1:15" x14ac:dyDescent="0.3">
      <c r="A117" s="7" t="s">
        <v>270</v>
      </c>
      <c r="B117" s="8">
        <v>0</v>
      </c>
      <c r="C117" s="8">
        <v>0</v>
      </c>
      <c r="D117" s="8">
        <v>0</v>
      </c>
      <c r="E117" s="8">
        <v>0</v>
      </c>
      <c r="F117" s="8">
        <v>3</v>
      </c>
      <c r="G117" s="8"/>
      <c r="I117" s="7" t="s">
        <v>270</v>
      </c>
      <c r="J117" s="8">
        <v>1</v>
      </c>
      <c r="K117" s="8">
        <v>1</v>
      </c>
      <c r="L117" s="8">
        <v>0</v>
      </c>
      <c r="M117" s="8">
        <v>0</v>
      </c>
      <c r="N117" s="8">
        <v>0</v>
      </c>
      <c r="O117" s="8"/>
    </row>
    <row r="118" spans="1:15" x14ac:dyDescent="0.3">
      <c r="A118" s="7" t="s">
        <v>271</v>
      </c>
      <c r="B118" s="8">
        <v>1</v>
      </c>
      <c r="C118" s="8">
        <v>0</v>
      </c>
      <c r="D118" s="8">
        <v>2</v>
      </c>
      <c r="E118" s="8">
        <v>3</v>
      </c>
      <c r="F118" s="8">
        <v>1</v>
      </c>
      <c r="G118" s="8">
        <f t="shared" si="4"/>
        <v>-66.666666666666671</v>
      </c>
      <c r="I118" s="7" t="s">
        <v>271</v>
      </c>
      <c r="J118" s="8">
        <v>66</v>
      </c>
      <c r="K118" s="8">
        <v>1</v>
      </c>
      <c r="L118" s="8">
        <v>38</v>
      </c>
      <c r="M118" s="8">
        <v>5</v>
      </c>
      <c r="N118" s="8">
        <v>4</v>
      </c>
      <c r="O118" s="8">
        <f t="shared" si="3"/>
        <v>-20</v>
      </c>
    </row>
    <row r="119" spans="1:15" x14ac:dyDescent="0.3">
      <c r="A119" s="7" t="s">
        <v>272</v>
      </c>
      <c r="B119" s="8">
        <v>87</v>
      </c>
      <c r="C119" s="8">
        <v>97</v>
      </c>
      <c r="D119" s="8">
        <v>69</v>
      </c>
      <c r="E119" s="8">
        <v>95</v>
      </c>
      <c r="F119" s="8">
        <v>109</v>
      </c>
      <c r="G119" s="8">
        <f t="shared" si="4"/>
        <v>14.736842105263158</v>
      </c>
      <c r="I119" s="7" t="s">
        <v>272</v>
      </c>
      <c r="J119" s="8">
        <v>0</v>
      </c>
      <c r="K119" s="8">
        <v>0</v>
      </c>
      <c r="L119" s="8">
        <v>0</v>
      </c>
      <c r="M119" s="8">
        <v>0</v>
      </c>
      <c r="N119" s="8">
        <v>3</v>
      </c>
      <c r="O119" s="8"/>
    </row>
    <row r="120" spans="1:15" x14ac:dyDescent="0.3">
      <c r="A120" s="7" t="s">
        <v>273</v>
      </c>
      <c r="B120" s="8">
        <v>1665</v>
      </c>
      <c r="C120" s="8">
        <v>938</v>
      </c>
      <c r="D120" s="8">
        <v>1959</v>
      </c>
      <c r="E120" s="8">
        <v>2062</v>
      </c>
      <c r="F120" s="8">
        <v>2651</v>
      </c>
      <c r="G120" s="8">
        <f t="shared" si="4"/>
        <v>28.564500484966054</v>
      </c>
      <c r="I120" s="7" t="s">
        <v>273</v>
      </c>
      <c r="J120" s="8">
        <v>15</v>
      </c>
      <c r="K120" s="8">
        <v>5</v>
      </c>
      <c r="L120" s="8">
        <v>27</v>
      </c>
      <c r="M120" s="8">
        <v>30</v>
      </c>
      <c r="N120" s="8">
        <v>15</v>
      </c>
      <c r="O120" s="8">
        <f t="shared" si="3"/>
        <v>-50</v>
      </c>
    </row>
    <row r="121" spans="1:15" x14ac:dyDescent="0.3">
      <c r="A121" s="7" t="s">
        <v>274</v>
      </c>
      <c r="B121" s="8">
        <v>0</v>
      </c>
      <c r="C121" s="8"/>
      <c r="D121" s="8">
        <v>0</v>
      </c>
      <c r="E121" s="8"/>
      <c r="F121" s="8"/>
      <c r="G121" s="8" t="str">
        <f t="shared" si="4"/>
        <v/>
      </c>
      <c r="I121" s="7" t="s">
        <v>274</v>
      </c>
      <c r="J121" s="8">
        <v>0</v>
      </c>
      <c r="K121" s="8"/>
      <c r="L121" s="8">
        <v>0</v>
      </c>
      <c r="M121" s="8"/>
      <c r="N121" s="8"/>
      <c r="O121" s="8" t="str">
        <f t="shared" si="3"/>
        <v/>
      </c>
    </row>
    <row r="122" spans="1:15" x14ac:dyDescent="0.3">
      <c r="A122" s="7" t="s">
        <v>275</v>
      </c>
      <c r="B122" s="8">
        <v>115</v>
      </c>
      <c r="C122" s="8">
        <v>58</v>
      </c>
      <c r="D122" s="8">
        <v>69</v>
      </c>
      <c r="E122" s="8">
        <v>288</v>
      </c>
      <c r="F122" s="8">
        <v>326</v>
      </c>
      <c r="G122" s="8">
        <f t="shared" si="4"/>
        <v>13.194444444444445</v>
      </c>
      <c r="I122" s="7" t="s">
        <v>275</v>
      </c>
      <c r="J122" s="8">
        <v>81</v>
      </c>
      <c r="K122" s="8">
        <v>36</v>
      </c>
      <c r="L122" s="8">
        <v>29</v>
      </c>
      <c r="M122" s="8">
        <v>53</v>
      </c>
      <c r="N122" s="8">
        <v>23</v>
      </c>
      <c r="O122" s="8">
        <f t="shared" si="3"/>
        <v>-56.60377358490566</v>
      </c>
    </row>
    <row r="123" spans="1:15" x14ac:dyDescent="0.3">
      <c r="A123" s="7" t="s">
        <v>276</v>
      </c>
      <c r="B123" s="8">
        <v>0</v>
      </c>
      <c r="C123" s="8">
        <v>6</v>
      </c>
      <c r="D123" s="8">
        <v>9</v>
      </c>
      <c r="E123" s="8">
        <v>281</v>
      </c>
      <c r="F123" s="8">
        <v>47</v>
      </c>
      <c r="G123" s="8">
        <f t="shared" si="4"/>
        <v>-83.27402135231317</v>
      </c>
      <c r="I123" s="7" t="s">
        <v>276</v>
      </c>
      <c r="J123" s="8">
        <v>26</v>
      </c>
      <c r="K123" s="8">
        <v>4</v>
      </c>
      <c r="L123" s="8">
        <v>2</v>
      </c>
      <c r="M123" s="8">
        <v>6</v>
      </c>
      <c r="N123" s="8">
        <v>4</v>
      </c>
      <c r="O123" s="8">
        <f t="shared" si="3"/>
        <v>-33.333333333333336</v>
      </c>
    </row>
    <row r="124" spans="1:15" x14ac:dyDescent="0.3">
      <c r="A124" s="7" t="s">
        <v>277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/>
      <c r="I124" s="7" t="s">
        <v>277</v>
      </c>
      <c r="J124" s="8">
        <v>24</v>
      </c>
      <c r="K124" s="8">
        <v>34</v>
      </c>
      <c r="L124" s="8">
        <v>32</v>
      </c>
      <c r="M124" s="8">
        <v>34</v>
      </c>
      <c r="N124" s="8">
        <v>31</v>
      </c>
      <c r="O124" s="8">
        <f t="shared" si="3"/>
        <v>-8.8235294117647065</v>
      </c>
    </row>
    <row r="125" spans="1:15" x14ac:dyDescent="0.3">
      <c r="A125" s="7" t="s">
        <v>278</v>
      </c>
      <c r="B125" s="8">
        <v>21</v>
      </c>
      <c r="C125" s="8"/>
      <c r="D125" s="8"/>
      <c r="E125" s="8">
        <v>5</v>
      </c>
      <c r="F125" s="8"/>
      <c r="G125" s="8"/>
      <c r="I125" s="7" t="s">
        <v>278</v>
      </c>
      <c r="J125" s="8">
        <v>0</v>
      </c>
      <c r="K125" s="8"/>
      <c r="L125" s="8"/>
      <c r="M125" s="8">
        <v>0</v>
      </c>
      <c r="N125" s="8"/>
      <c r="O125" s="8"/>
    </row>
    <row r="126" spans="1:15" x14ac:dyDescent="0.3">
      <c r="A126" s="7" t="s">
        <v>279</v>
      </c>
      <c r="B126" s="8">
        <v>14</v>
      </c>
      <c r="C126" s="8">
        <v>31</v>
      </c>
      <c r="D126" s="8">
        <v>30</v>
      </c>
      <c r="E126" s="8">
        <v>68</v>
      </c>
      <c r="F126" s="8">
        <v>15</v>
      </c>
      <c r="G126" s="8">
        <f t="shared" si="4"/>
        <v>-77.941176470588232</v>
      </c>
      <c r="I126" s="7" t="s">
        <v>279</v>
      </c>
      <c r="J126" s="8">
        <v>12</v>
      </c>
      <c r="K126" s="8">
        <v>0</v>
      </c>
      <c r="L126" s="8">
        <v>0</v>
      </c>
      <c r="M126" s="8">
        <v>0</v>
      </c>
      <c r="N126" s="8">
        <v>0</v>
      </c>
      <c r="O126" s="8"/>
    </row>
    <row r="127" spans="1:15" x14ac:dyDescent="0.3">
      <c r="A127" s="7" t="s">
        <v>280</v>
      </c>
      <c r="B127" s="8">
        <v>541</v>
      </c>
      <c r="C127" s="8">
        <v>597</v>
      </c>
      <c r="D127" s="8">
        <v>1258</v>
      </c>
      <c r="E127" s="8">
        <v>1142</v>
      </c>
      <c r="F127" s="8">
        <v>2640</v>
      </c>
      <c r="G127" s="8">
        <f t="shared" si="4"/>
        <v>131.17338003502627</v>
      </c>
      <c r="I127" s="7" t="s">
        <v>280</v>
      </c>
      <c r="J127" s="8">
        <v>135</v>
      </c>
      <c r="K127" s="8">
        <v>11</v>
      </c>
      <c r="L127" s="8">
        <v>123</v>
      </c>
      <c r="M127" s="8">
        <v>33</v>
      </c>
      <c r="N127" s="8">
        <v>136</v>
      </c>
      <c r="O127" s="8">
        <f t="shared" si="3"/>
        <v>312.12121212121212</v>
      </c>
    </row>
    <row r="128" spans="1:15" x14ac:dyDescent="0.3">
      <c r="A128" s="7" t="s">
        <v>281</v>
      </c>
      <c r="B128" s="8">
        <v>5</v>
      </c>
      <c r="C128" s="8">
        <v>8</v>
      </c>
      <c r="D128" s="8">
        <v>6</v>
      </c>
      <c r="E128" s="8">
        <v>5</v>
      </c>
      <c r="F128" s="8">
        <v>237</v>
      </c>
      <c r="G128" s="8">
        <f t="shared" si="4"/>
        <v>4640</v>
      </c>
      <c r="I128" s="7" t="s">
        <v>281</v>
      </c>
      <c r="J128" s="8">
        <v>0</v>
      </c>
      <c r="K128" s="8">
        <v>3</v>
      </c>
      <c r="L128" s="8">
        <v>71</v>
      </c>
      <c r="M128" s="8">
        <v>197</v>
      </c>
      <c r="N128" s="8">
        <v>36</v>
      </c>
      <c r="O128" s="8">
        <f t="shared" si="3"/>
        <v>-81.725888324873097</v>
      </c>
    </row>
    <row r="129" spans="1:15" x14ac:dyDescent="0.3">
      <c r="A129" s="7" t="s">
        <v>282</v>
      </c>
      <c r="B129" s="8">
        <v>0</v>
      </c>
      <c r="C129" s="8">
        <v>0</v>
      </c>
      <c r="D129" s="8">
        <v>0</v>
      </c>
      <c r="E129" s="8">
        <v>0</v>
      </c>
      <c r="F129" s="8">
        <v>5</v>
      </c>
      <c r="G129" s="8"/>
      <c r="I129" s="7" t="s">
        <v>282</v>
      </c>
      <c r="J129" s="8">
        <v>79</v>
      </c>
      <c r="K129" s="8">
        <v>70</v>
      </c>
      <c r="L129" s="8">
        <v>34</v>
      </c>
      <c r="M129" s="8">
        <v>60</v>
      </c>
      <c r="N129" s="8">
        <v>54</v>
      </c>
      <c r="O129" s="8">
        <f t="shared" si="3"/>
        <v>-10</v>
      </c>
    </row>
    <row r="130" spans="1:15" x14ac:dyDescent="0.3">
      <c r="A130" s="7" t="s">
        <v>283</v>
      </c>
      <c r="B130" s="8">
        <v>244</v>
      </c>
      <c r="C130" s="8">
        <v>65</v>
      </c>
      <c r="D130" s="8">
        <v>103</v>
      </c>
      <c r="E130" s="8">
        <v>126</v>
      </c>
      <c r="F130" s="8">
        <v>215</v>
      </c>
      <c r="G130" s="8">
        <f t="shared" si="4"/>
        <v>70.634920634920633</v>
      </c>
      <c r="I130" s="7" t="s">
        <v>283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/>
    </row>
    <row r="131" spans="1:15" x14ac:dyDescent="0.3">
      <c r="A131" s="7" t="s">
        <v>284</v>
      </c>
      <c r="B131" s="8">
        <v>777</v>
      </c>
      <c r="C131" s="8">
        <v>85</v>
      </c>
      <c r="D131" s="8"/>
      <c r="E131" s="8">
        <v>120</v>
      </c>
      <c r="F131" s="8">
        <v>23</v>
      </c>
      <c r="G131" s="8">
        <f t="shared" si="4"/>
        <v>-80.833333333333329</v>
      </c>
      <c r="I131" s="7" t="s">
        <v>284</v>
      </c>
      <c r="J131" s="8">
        <v>0</v>
      </c>
      <c r="K131" s="8">
        <v>0</v>
      </c>
      <c r="L131" s="8"/>
      <c r="M131" s="8">
        <v>0</v>
      </c>
      <c r="N131" s="8">
        <v>0</v>
      </c>
      <c r="O131" s="8"/>
    </row>
    <row r="132" spans="1:15" x14ac:dyDescent="0.3">
      <c r="A132" s="7" t="s">
        <v>285</v>
      </c>
      <c r="B132" s="8"/>
      <c r="C132" s="8"/>
      <c r="D132" s="8">
        <v>4</v>
      </c>
      <c r="E132" s="8"/>
      <c r="F132" s="8"/>
      <c r="G132" s="8" t="str">
        <f t="shared" si="4"/>
        <v/>
      </c>
      <c r="I132" s="7" t="s">
        <v>285</v>
      </c>
      <c r="J132" s="8"/>
      <c r="K132" s="8"/>
      <c r="L132" s="8">
        <v>0</v>
      </c>
      <c r="M132" s="8"/>
      <c r="N132" s="8"/>
      <c r="O132" s="8" t="str">
        <f t="shared" si="3"/>
        <v/>
      </c>
    </row>
    <row r="133" spans="1:15" x14ac:dyDescent="0.3">
      <c r="A133" s="7" t="s">
        <v>286</v>
      </c>
      <c r="B133" s="8">
        <v>7</v>
      </c>
      <c r="C133" s="8">
        <v>11</v>
      </c>
      <c r="D133" s="8">
        <v>41</v>
      </c>
      <c r="E133" s="8">
        <v>19</v>
      </c>
      <c r="F133" s="8">
        <v>2</v>
      </c>
      <c r="G133" s="8">
        <f t="shared" si="4"/>
        <v>-89.473684210526315</v>
      </c>
      <c r="I133" s="7" t="s">
        <v>286</v>
      </c>
      <c r="J133" s="8">
        <v>0</v>
      </c>
      <c r="K133" s="8">
        <v>7</v>
      </c>
      <c r="L133" s="8">
        <v>0</v>
      </c>
      <c r="M133" s="8">
        <v>2</v>
      </c>
      <c r="N133" s="8">
        <v>7</v>
      </c>
      <c r="O133" s="8">
        <f t="shared" si="3"/>
        <v>250</v>
      </c>
    </row>
    <row r="134" spans="1:15" x14ac:dyDescent="0.3">
      <c r="A134" s="7" t="s">
        <v>287</v>
      </c>
      <c r="B134" s="8"/>
      <c r="C134" s="8">
        <v>1</v>
      </c>
      <c r="D134" s="8"/>
      <c r="E134" s="8"/>
      <c r="F134" s="8"/>
      <c r="G134" s="8" t="str">
        <f t="shared" si="4"/>
        <v/>
      </c>
      <c r="I134" s="7" t="s">
        <v>287</v>
      </c>
      <c r="J134" s="8"/>
      <c r="K134" s="8">
        <v>0</v>
      </c>
      <c r="L134" s="8"/>
      <c r="M134" s="8"/>
      <c r="N134" s="8"/>
      <c r="O134" s="8" t="str">
        <f t="shared" si="3"/>
        <v/>
      </c>
    </row>
    <row r="135" spans="1:15" x14ac:dyDescent="0.3">
      <c r="A135" s="7" t="s">
        <v>288</v>
      </c>
      <c r="B135" s="8">
        <v>0</v>
      </c>
      <c r="C135" s="8">
        <v>0</v>
      </c>
      <c r="D135" s="8">
        <v>0</v>
      </c>
      <c r="E135" s="8">
        <v>1</v>
      </c>
      <c r="F135" s="8">
        <v>1</v>
      </c>
      <c r="G135" s="8">
        <f t="shared" si="4"/>
        <v>0</v>
      </c>
      <c r="I135" s="7" t="s">
        <v>288</v>
      </c>
      <c r="J135" s="8">
        <v>1</v>
      </c>
      <c r="K135" s="8">
        <v>0</v>
      </c>
      <c r="L135" s="8">
        <v>0</v>
      </c>
      <c r="M135" s="8">
        <v>0</v>
      </c>
      <c r="N135" s="8">
        <v>0</v>
      </c>
      <c r="O135" s="8"/>
    </row>
    <row r="136" spans="1:15" x14ac:dyDescent="0.3">
      <c r="A136" s="11" t="s">
        <v>289</v>
      </c>
      <c r="B136" s="11">
        <v>376</v>
      </c>
      <c r="C136" s="11">
        <v>28</v>
      </c>
      <c r="D136" s="11">
        <v>268</v>
      </c>
      <c r="E136" s="11">
        <v>0</v>
      </c>
      <c r="F136" s="11">
        <v>453</v>
      </c>
      <c r="G136" s="11"/>
      <c r="I136" s="11" t="s">
        <v>289</v>
      </c>
      <c r="J136" s="11">
        <v>1</v>
      </c>
      <c r="K136" s="11">
        <v>1</v>
      </c>
      <c r="L136" s="11">
        <v>1</v>
      </c>
      <c r="M136" s="11">
        <v>1</v>
      </c>
      <c r="N136" s="11">
        <v>2</v>
      </c>
      <c r="O136" s="11">
        <f t="shared" ref="O136" si="5">IF(M136&lt;&gt;"",((N136-M136)*100)/M136,"")</f>
        <v>100</v>
      </c>
    </row>
    <row r="137" spans="1:15" ht="17.399999999999999" customHeight="1" thickBot="1" x14ac:dyDescent="0.35">
      <c r="A137" s="9" t="s">
        <v>5</v>
      </c>
      <c r="B137" s="10">
        <f>SUM(B8:B136)</f>
        <v>116930</v>
      </c>
      <c r="C137" s="10">
        <f>SUM(C8:C136)</f>
        <v>110448</v>
      </c>
      <c r="D137" s="10">
        <f>SUM(D8:D136)</f>
        <v>154822</v>
      </c>
      <c r="E137" s="10">
        <f>SUM(E8:E136)</f>
        <v>171241</v>
      </c>
      <c r="F137" s="10">
        <f>SUM(F8:F136)</f>
        <v>180295</v>
      </c>
      <c r="G137" s="10">
        <f t="shared" ref="G137:G146" si="6">+((F137-E137)*100)/E137</f>
        <v>5.2872851711914786</v>
      </c>
      <c r="I137" s="9" t="s">
        <v>5</v>
      </c>
      <c r="J137" s="10">
        <f>SUM(J8:J136)</f>
        <v>60967</v>
      </c>
      <c r="K137" s="10">
        <f>SUM(K8:K136)</f>
        <v>60251</v>
      </c>
      <c r="L137" s="10">
        <f>SUM(L8:L136)</f>
        <v>72815</v>
      </c>
      <c r="M137" s="10">
        <f>SUM(M8:M136)</f>
        <v>84960</v>
      </c>
      <c r="N137" s="10">
        <f>SUM(N8:N136)</f>
        <v>90150</v>
      </c>
      <c r="O137" s="10">
        <f t="shared" ref="O137:O138" si="7">+((N137-M137)*100)/M137</f>
        <v>6.1087570621468927</v>
      </c>
    </row>
    <row r="138" spans="1:15" ht="17.399999999999999" customHeight="1" thickTop="1" thickBot="1" x14ac:dyDescent="0.35">
      <c r="A138" s="21" t="s">
        <v>1</v>
      </c>
      <c r="B138" s="22">
        <v>94193</v>
      </c>
      <c r="C138" s="22">
        <v>90702</v>
      </c>
      <c r="D138" s="22">
        <v>129943</v>
      </c>
      <c r="E138" s="22">
        <v>138374</v>
      </c>
      <c r="F138" s="22">
        <v>144121</v>
      </c>
      <c r="G138" s="22">
        <f t="shared" si="6"/>
        <v>4.1532368797606489</v>
      </c>
      <c r="H138" s="23"/>
      <c r="I138" s="21" t="s">
        <v>1</v>
      </c>
      <c r="J138" s="22">
        <v>35597</v>
      </c>
      <c r="K138" s="22">
        <v>38486</v>
      </c>
      <c r="L138" s="22">
        <v>51479</v>
      </c>
      <c r="M138" s="22">
        <v>56703</v>
      </c>
      <c r="N138" s="22">
        <v>59740</v>
      </c>
      <c r="O138" s="22">
        <f t="shared" si="7"/>
        <v>5.3559776378674853</v>
      </c>
    </row>
    <row r="139" spans="1:15" ht="17.399999999999999" customHeight="1" thickTop="1" thickBot="1" x14ac:dyDescent="0.35">
      <c r="A139" s="21" t="s">
        <v>6</v>
      </c>
      <c r="B139" s="22">
        <f>+(B138*100)/B137</f>
        <v>80.555032925682028</v>
      </c>
      <c r="C139" s="22">
        <f t="shared" ref="C139:F139" si="8">+(C138*100)/C137</f>
        <v>82.121903520208605</v>
      </c>
      <c r="D139" s="22">
        <f t="shared" si="8"/>
        <v>83.930578341579363</v>
      </c>
      <c r="E139" s="22">
        <f t="shared" si="8"/>
        <v>80.806582535724502</v>
      </c>
      <c r="F139" s="22">
        <f t="shared" si="8"/>
        <v>79.936215646579214</v>
      </c>
      <c r="G139" s="22"/>
      <c r="H139" s="23"/>
      <c r="I139" s="21" t="s">
        <v>6</v>
      </c>
      <c r="J139" s="22">
        <f t="shared" ref="J139:N139" si="9">+(J138*100)/J137</f>
        <v>58.387324290189774</v>
      </c>
      <c r="K139" s="22">
        <f t="shared" si="9"/>
        <v>63.87611823870143</v>
      </c>
      <c r="L139" s="22">
        <f t="shared" si="9"/>
        <v>70.698345121197562</v>
      </c>
      <c r="M139" s="22">
        <f t="shared" si="9"/>
        <v>66.740819209039543</v>
      </c>
      <c r="N139" s="22">
        <f t="shared" si="9"/>
        <v>66.267332224070998</v>
      </c>
      <c r="O139" s="22"/>
    </row>
    <row r="140" spans="1:15" ht="17.399999999999999" customHeight="1" thickTop="1" thickBot="1" x14ac:dyDescent="0.35">
      <c r="A140" s="9" t="s">
        <v>2</v>
      </c>
      <c r="B140" s="10">
        <f>+B137-B138</f>
        <v>22737</v>
      </c>
      <c r="C140" s="10">
        <f t="shared" ref="C140:F140" si="10">+C137-C138</f>
        <v>19746</v>
      </c>
      <c r="D140" s="10">
        <f t="shared" si="10"/>
        <v>24879</v>
      </c>
      <c r="E140" s="10">
        <f t="shared" si="10"/>
        <v>32867</v>
      </c>
      <c r="F140" s="10">
        <f t="shared" si="10"/>
        <v>36174</v>
      </c>
      <c r="G140" s="10">
        <f t="shared" si="6"/>
        <v>10.061764079471811</v>
      </c>
      <c r="I140" s="9" t="s">
        <v>2</v>
      </c>
      <c r="J140" s="10">
        <f>+J137-J138</f>
        <v>25370</v>
      </c>
      <c r="K140" s="10">
        <f t="shared" ref="K140:N140" si="11">+K137-K138</f>
        <v>21765</v>
      </c>
      <c r="L140" s="10">
        <f t="shared" si="11"/>
        <v>21336</v>
      </c>
      <c r="M140" s="10">
        <f t="shared" si="11"/>
        <v>28257</v>
      </c>
      <c r="N140" s="10">
        <f t="shared" si="11"/>
        <v>30410</v>
      </c>
      <c r="O140" s="10">
        <f t="shared" ref="O140" si="12">+((N140-M140)*100)/M140</f>
        <v>7.6193509572849205</v>
      </c>
    </row>
    <row r="141" spans="1:15" ht="17.399999999999999" customHeight="1" thickTop="1" thickBot="1" x14ac:dyDescent="0.35">
      <c r="A141" s="9" t="s">
        <v>6</v>
      </c>
      <c r="B141" s="10">
        <f>+(B140*100)/B137</f>
        <v>19.444967074317969</v>
      </c>
      <c r="C141" s="10">
        <f t="shared" ref="C141:F141" si="13">+(C140*100)/C137</f>
        <v>17.878096479791395</v>
      </c>
      <c r="D141" s="10">
        <f t="shared" si="13"/>
        <v>16.069421658420637</v>
      </c>
      <c r="E141" s="10">
        <f t="shared" si="13"/>
        <v>19.193417464275495</v>
      </c>
      <c r="F141" s="10">
        <f t="shared" si="13"/>
        <v>20.063784353420782</v>
      </c>
      <c r="G141" s="10"/>
      <c r="I141" s="9" t="s">
        <v>6</v>
      </c>
      <c r="J141" s="10">
        <f t="shared" ref="J141:N141" si="14">+(J140*100)/J137</f>
        <v>41.612675709810226</v>
      </c>
      <c r="K141" s="10">
        <f t="shared" si="14"/>
        <v>36.12388176129857</v>
      </c>
      <c r="L141" s="10">
        <f t="shared" si="14"/>
        <v>29.301654878802445</v>
      </c>
      <c r="M141" s="10">
        <f t="shared" si="14"/>
        <v>33.25918079096045</v>
      </c>
      <c r="N141" s="10">
        <f t="shared" si="14"/>
        <v>33.732667775929009</v>
      </c>
      <c r="O141" s="10"/>
    </row>
    <row r="142" spans="1:15" ht="17.399999999999999" customHeight="1" thickTop="1" thickBot="1" x14ac:dyDescent="0.35">
      <c r="A142" s="21" t="s">
        <v>290</v>
      </c>
      <c r="B142" s="22">
        <v>104521</v>
      </c>
      <c r="C142" s="22">
        <v>97959</v>
      </c>
      <c r="D142" s="22">
        <v>140727</v>
      </c>
      <c r="E142" s="22">
        <v>149863</v>
      </c>
      <c r="F142" s="22">
        <v>157839</v>
      </c>
      <c r="G142" s="22">
        <f t="shared" ref="G142" si="15">+((F142-E142)*100)/E142</f>
        <v>5.3221942707673007</v>
      </c>
      <c r="H142" s="23"/>
      <c r="I142" s="21" t="s">
        <v>290</v>
      </c>
      <c r="J142" s="22">
        <v>36288</v>
      </c>
      <c r="K142" s="22">
        <v>38706</v>
      </c>
      <c r="L142" s="22">
        <v>51739</v>
      </c>
      <c r="M142" s="22">
        <v>56979</v>
      </c>
      <c r="N142" s="22">
        <v>59947</v>
      </c>
      <c r="O142" s="22">
        <f t="shared" ref="O142" si="16">+((N142-M142)*100)/M142</f>
        <v>5.2089366257744079</v>
      </c>
    </row>
    <row r="143" spans="1:15" ht="17.399999999999999" customHeight="1" thickTop="1" thickBot="1" x14ac:dyDescent="0.35">
      <c r="A143" s="21" t="s">
        <v>6</v>
      </c>
      <c r="B143" s="22">
        <f>+(B142*100)/B137</f>
        <v>89.387667835457108</v>
      </c>
      <c r="C143" s="22">
        <f t="shared" ref="C143:F143" si="17">+(C142*100)/C137</f>
        <v>88.692416340721422</v>
      </c>
      <c r="D143" s="22">
        <f t="shared" si="17"/>
        <v>90.895996692976453</v>
      </c>
      <c r="E143" s="22">
        <f t="shared" si="17"/>
        <v>87.515840248538609</v>
      </c>
      <c r="F143" s="22">
        <f t="shared" si="17"/>
        <v>87.544857039851351</v>
      </c>
      <c r="G143" s="22"/>
      <c r="H143" s="23"/>
      <c r="I143" s="21" t="s">
        <v>6</v>
      </c>
      <c r="J143" s="22">
        <f t="shared" ref="J143:N143" si="18">+(J142*100)/J137</f>
        <v>59.520724326274873</v>
      </c>
      <c r="K143" s="22">
        <f t="shared" si="18"/>
        <v>64.24125740651607</v>
      </c>
      <c r="L143" s="22">
        <f t="shared" si="18"/>
        <v>71.055414406372307</v>
      </c>
      <c r="M143" s="22">
        <f t="shared" si="18"/>
        <v>67.065677966101688</v>
      </c>
      <c r="N143" s="22">
        <f t="shared" si="18"/>
        <v>66.496949528563505</v>
      </c>
      <c r="O143" s="22"/>
    </row>
    <row r="144" spans="1:15" ht="17.399999999999999" customHeight="1" thickTop="1" thickBot="1" x14ac:dyDescent="0.35">
      <c r="A144" s="9" t="s">
        <v>8</v>
      </c>
      <c r="B144" s="10">
        <f>+B142-B138</f>
        <v>10328</v>
      </c>
      <c r="C144" s="10">
        <f t="shared" ref="C144:F144" si="19">+C142-C138</f>
        <v>7257</v>
      </c>
      <c r="D144" s="10">
        <f t="shared" si="19"/>
        <v>10784</v>
      </c>
      <c r="E144" s="10">
        <f t="shared" si="19"/>
        <v>11489</v>
      </c>
      <c r="F144" s="10">
        <f t="shared" si="19"/>
        <v>13718</v>
      </c>
      <c r="G144" s="10">
        <f t="shared" si="6"/>
        <v>19.401166333014189</v>
      </c>
      <c r="I144" s="9" t="s">
        <v>8</v>
      </c>
      <c r="J144" s="10">
        <f>+J142-J138</f>
        <v>691</v>
      </c>
      <c r="K144" s="10">
        <f t="shared" ref="K144:N144" si="20">+K142-K138</f>
        <v>220</v>
      </c>
      <c r="L144" s="10">
        <f t="shared" si="20"/>
        <v>260</v>
      </c>
      <c r="M144" s="10">
        <f t="shared" si="20"/>
        <v>276</v>
      </c>
      <c r="N144" s="10">
        <f t="shared" si="20"/>
        <v>207</v>
      </c>
      <c r="O144" s="10">
        <f t="shared" ref="O144" si="21">+((N144-M144)*100)/M144</f>
        <v>-25</v>
      </c>
    </row>
    <row r="145" spans="1:15" ht="17.399999999999999" customHeight="1" thickTop="1" thickBot="1" x14ac:dyDescent="0.35">
      <c r="A145" s="9" t="s">
        <v>6</v>
      </c>
      <c r="B145" s="10">
        <f>+(B144*100)/B137</f>
        <v>8.8326349097750789</v>
      </c>
      <c r="C145" s="10">
        <f t="shared" ref="C145:F145" si="22">+(C144*100)/C137</f>
        <v>6.5705128205128203</v>
      </c>
      <c r="D145" s="10">
        <f t="shared" si="22"/>
        <v>6.965418351397088</v>
      </c>
      <c r="E145" s="10">
        <f t="shared" si="22"/>
        <v>6.7092577128141038</v>
      </c>
      <c r="F145" s="10">
        <f t="shared" si="22"/>
        <v>7.6086413932721371</v>
      </c>
      <c r="G145" s="10"/>
      <c r="I145" s="9" t="s">
        <v>6</v>
      </c>
      <c r="J145" s="10">
        <f t="shared" ref="J145:N145" si="23">+(J144*100)/J137</f>
        <v>1.1334000360850953</v>
      </c>
      <c r="K145" s="10">
        <f t="shared" si="23"/>
        <v>0.36513916781464206</v>
      </c>
      <c r="L145" s="10">
        <f t="shared" si="23"/>
        <v>0.35706928517475794</v>
      </c>
      <c r="M145" s="10">
        <f t="shared" si="23"/>
        <v>0.3248587570621469</v>
      </c>
      <c r="N145" s="10">
        <f t="shared" si="23"/>
        <v>0.22961730449251247</v>
      </c>
      <c r="O145" s="10"/>
    </row>
    <row r="146" spans="1:15" ht="17.399999999999999" customHeight="1" thickTop="1" thickBot="1" x14ac:dyDescent="0.35">
      <c r="A146" s="21" t="s">
        <v>7</v>
      </c>
      <c r="B146" s="22">
        <f>+B137-B142</f>
        <v>12409</v>
      </c>
      <c r="C146" s="22">
        <f t="shared" ref="C146:F146" si="24">+C137-C142</f>
        <v>12489</v>
      </c>
      <c r="D146" s="22">
        <f t="shared" si="24"/>
        <v>14095</v>
      </c>
      <c r="E146" s="22">
        <f t="shared" si="24"/>
        <v>21378</v>
      </c>
      <c r="F146" s="22">
        <f t="shared" si="24"/>
        <v>22456</v>
      </c>
      <c r="G146" s="22">
        <f t="shared" si="6"/>
        <v>5.0425671250818596</v>
      </c>
      <c r="H146" s="23"/>
      <c r="I146" s="21" t="s">
        <v>7</v>
      </c>
      <c r="J146" s="22">
        <f>+J137-J142</f>
        <v>24679</v>
      </c>
      <c r="K146" s="22">
        <f t="shared" ref="K146:N146" si="25">+K137-K142</f>
        <v>21545</v>
      </c>
      <c r="L146" s="22">
        <f t="shared" si="25"/>
        <v>21076</v>
      </c>
      <c r="M146" s="22">
        <f t="shared" si="25"/>
        <v>27981</v>
      </c>
      <c r="N146" s="22">
        <f t="shared" si="25"/>
        <v>30203</v>
      </c>
      <c r="O146" s="22">
        <f t="shared" ref="O146" si="26">+((N146-M146)*100)/M146</f>
        <v>7.941102891247632</v>
      </c>
    </row>
    <row r="147" spans="1:15" ht="17.399999999999999" customHeight="1" thickTop="1" thickBot="1" x14ac:dyDescent="0.35">
      <c r="A147" s="21" t="s">
        <v>6</v>
      </c>
      <c r="B147" s="22">
        <f>+(B146*100)/B137</f>
        <v>10.612332164542888</v>
      </c>
      <c r="C147" s="22">
        <f t="shared" ref="C147:F147" si="27">+(C146*100)/C137</f>
        <v>11.307583659278574</v>
      </c>
      <c r="D147" s="22">
        <f t="shared" si="27"/>
        <v>9.1040033070235502</v>
      </c>
      <c r="E147" s="22">
        <f t="shared" si="27"/>
        <v>12.484159751461391</v>
      </c>
      <c r="F147" s="22">
        <f t="shared" si="27"/>
        <v>12.455142960148645</v>
      </c>
      <c r="G147" s="22"/>
      <c r="H147" s="23"/>
      <c r="I147" s="21" t="s">
        <v>6</v>
      </c>
      <c r="J147" s="22">
        <f t="shared" ref="J147:N147" si="28">+(J146*100)/J137</f>
        <v>40.479275673725127</v>
      </c>
      <c r="K147" s="22">
        <f t="shared" si="28"/>
        <v>35.758742593483923</v>
      </c>
      <c r="L147" s="22">
        <f t="shared" si="28"/>
        <v>28.944585593627686</v>
      </c>
      <c r="M147" s="22">
        <f t="shared" si="28"/>
        <v>32.934322033898304</v>
      </c>
      <c r="N147" s="22">
        <f t="shared" si="28"/>
        <v>33.503050471436495</v>
      </c>
      <c r="O147" s="22"/>
    </row>
    <row r="148" spans="1:15" ht="15" thickTop="1" x14ac:dyDescent="0.3">
      <c r="A148" s="12"/>
      <c r="B148" s="12"/>
      <c r="C148" s="12"/>
      <c r="D148" s="12"/>
      <c r="E148" s="12"/>
      <c r="F148" s="12"/>
      <c r="G148" s="12"/>
      <c r="I148" s="12"/>
      <c r="J148" s="12"/>
      <c r="K148" s="12"/>
      <c r="L148" s="12"/>
      <c r="M148" s="12"/>
      <c r="N148" s="12"/>
      <c r="O148" s="12"/>
    </row>
    <row r="149" spans="1:15" x14ac:dyDescent="0.3">
      <c r="A149" s="12"/>
      <c r="B149" s="12"/>
      <c r="C149" s="12"/>
      <c r="D149" s="12"/>
      <c r="E149" s="12"/>
      <c r="F149" s="12"/>
      <c r="G149" s="12"/>
      <c r="I149" s="12"/>
      <c r="J149" s="12"/>
      <c r="K149" s="12"/>
      <c r="L149" s="12"/>
      <c r="M149" s="12"/>
      <c r="N149" s="12"/>
      <c r="O149" s="12"/>
    </row>
    <row r="150" spans="1:15" x14ac:dyDescent="0.3">
      <c r="A150" s="3" t="s">
        <v>0</v>
      </c>
      <c r="B150" s="3"/>
      <c r="C150" s="3"/>
      <c r="D150" s="3"/>
      <c r="E150" s="3"/>
      <c r="F150" s="3"/>
      <c r="G150" s="3"/>
      <c r="I150" s="3" t="s">
        <v>0</v>
      </c>
      <c r="J150" s="3"/>
      <c r="K150" s="3"/>
      <c r="L150" s="3"/>
      <c r="M150" s="3"/>
      <c r="N150" s="3"/>
      <c r="O150" s="3"/>
    </row>
  </sheetData>
  <printOptions horizontalCentered="1"/>
  <pageMargins left="0" right="0" top="0.39370078740157483" bottom="0.39370078740157483" header="0" footer="0"/>
  <pageSetup paperSize="9" scale="49" fitToHeight="2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79170-374D-4CE1-9D7C-5EFC40F18D95}">
  <sheetPr>
    <pageSetUpPr fitToPage="1"/>
  </sheetPr>
  <dimension ref="A3:P161"/>
  <sheetViews>
    <sheetView topLeftCell="A133" workbookViewId="0">
      <selection activeCell="G152" sqref="G152"/>
    </sheetView>
  </sheetViews>
  <sheetFormatPr baseColWidth="10" defaultRowHeight="14.4" x14ac:dyDescent="0.3"/>
  <cols>
    <col min="1" max="1" width="27.109375" customWidth="1"/>
    <col min="2" max="6" width="12.21875" customWidth="1"/>
    <col min="7" max="8" width="7.77734375" customWidth="1"/>
    <col min="9" max="9" width="27" customWidth="1"/>
    <col min="10" max="15" width="10.6640625" customWidth="1"/>
  </cols>
  <sheetData>
    <row r="3" spans="1:16" ht="18" x14ac:dyDescent="0.35">
      <c r="A3" s="1" t="s">
        <v>139</v>
      </c>
      <c r="B3" s="2"/>
      <c r="C3" s="2"/>
      <c r="D3" s="2"/>
      <c r="E3" s="2"/>
      <c r="F3" s="2"/>
      <c r="G3" s="2"/>
      <c r="I3" s="1" t="s">
        <v>140</v>
      </c>
      <c r="J3" s="2"/>
      <c r="K3" s="2"/>
      <c r="L3" s="2"/>
      <c r="M3" s="2"/>
      <c r="N3" s="2"/>
      <c r="O3" s="2"/>
    </row>
    <row r="4" spans="1:16" ht="18" x14ac:dyDescent="0.35">
      <c r="A4" s="1" t="s">
        <v>300</v>
      </c>
      <c r="B4" s="3"/>
      <c r="C4" s="3"/>
      <c r="D4" s="3"/>
      <c r="E4" s="3"/>
      <c r="F4" s="3"/>
      <c r="G4" s="3"/>
      <c r="I4" s="1" t="s">
        <v>300</v>
      </c>
      <c r="J4" s="3"/>
      <c r="K4" s="3"/>
      <c r="L4" s="3"/>
      <c r="M4" s="3"/>
      <c r="N4" s="3"/>
      <c r="O4" s="3"/>
    </row>
    <row r="5" spans="1:16" ht="18" x14ac:dyDescent="0.35">
      <c r="A5" s="4" t="s">
        <v>3</v>
      </c>
      <c r="B5" s="5"/>
      <c r="C5" s="5"/>
      <c r="D5" s="5"/>
      <c r="E5" s="5"/>
      <c r="F5" s="5"/>
      <c r="G5" s="5"/>
      <c r="I5" s="4" t="s">
        <v>3</v>
      </c>
      <c r="J5" s="5"/>
      <c r="K5" s="5"/>
      <c r="L5" s="5"/>
      <c r="M5" s="5"/>
      <c r="N5" s="5"/>
      <c r="O5" s="5"/>
    </row>
    <row r="6" spans="1:16" ht="18" x14ac:dyDescent="0.35">
      <c r="A6" s="4"/>
      <c r="B6" s="5"/>
      <c r="C6" s="5"/>
      <c r="D6" s="5"/>
      <c r="E6" s="5"/>
      <c r="F6" s="5"/>
      <c r="G6" s="5"/>
      <c r="I6" s="4"/>
      <c r="J6" s="5"/>
      <c r="K6" s="5"/>
      <c r="L6" s="5"/>
      <c r="M6" s="5"/>
      <c r="N6" s="5"/>
      <c r="O6" s="5"/>
    </row>
    <row r="7" spans="1:16" ht="15" thickBot="1" x14ac:dyDescent="0.35">
      <c r="A7" s="6"/>
      <c r="B7" s="6">
        <v>2019</v>
      </c>
      <c r="C7" s="6">
        <v>2020</v>
      </c>
      <c r="D7" s="6">
        <v>2021</v>
      </c>
      <c r="E7" s="6">
        <v>2022</v>
      </c>
      <c r="F7" s="6">
        <v>2023</v>
      </c>
      <c r="G7" s="6" t="s">
        <v>135</v>
      </c>
      <c r="I7" s="6"/>
      <c r="J7" s="6">
        <v>2019</v>
      </c>
      <c r="K7" s="6">
        <v>2020</v>
      </c>
      <c r="L7" s="6">
        <v>2021</v>
      </c>
      <c r="M7" s="6">
        <v>2022</v>
      </c>
      <c r="N7" s="6">
        <v>2023</v>
      </c>
      <c r="O7" s="6" t="s">
        <v>135</v>
      </c>
    </row>
    <row r="8" spans="1:16" ht="15" thickTop="1" x14ac:dyDescent="0.3">
      <c r="A8" s="7" t="s">
        <v>161</v>
      </c>
      <c r="B8" s="8">
        <v>46</v>
      </c>
      <c r="C8" s="8">
        <v>29</v>
      </c>
      <c r="D8" s="8">
        <v>42</v>
      </c>
      <c r="E8" s="8">
        <v>112</v>
      </c>
      <c r="F8" s="8">
        <v>153</v>
      </c>
      <c r="G8" s="8">
        <f t="shared" ref="G8:G85" si="0">IF(E8&lt;&gt;"",((F8-E8)*100)/E8,"")</f>
        <v>36.607142857142854</v>
      </c>
      <c r="I8" s="7" t="s">
        <v>161</v>
      </c>
      <c r="J8" s="8">
        <v>0</v>
      </c>
      <c r="K8" s="8">
        <v>14</v>
      </c>
      <c r="L8" s="8">
        <v>10</v>
      </c>
      <c r="M8" s="8">
        <v>17</v>
      </c>
      <c r="N8" s="8">
        <v>20</v>
      </c>
      <c r="O8" s="8">
        <f t="shared" ref="O8:O82" si="1">IF(M8&lt;&gt;"",((N8-M8)*100)/M8,"")</f>
        <v>17.647058823529413</v>
      </c>
      <c r="P8" s="24"/>
    </row>
    <row r="9" spans="1:16" x14ac:dyDescent="0.3">
      <c r="A9" s="7" t="s">
        <v>162</v>
      </c>
      <c r="B9" s="8">
        <v>28380</v>
      </c>
      <c r="C9" s="8">
        <v>36958</v>
      </c>
      <c r="D9" s="8">
        <v>43032</v>
      </c>
      <c r="E9" s="8">
        <v>45027</v>
      </c>
      <c r="F9" s="8">
        <v>38057</v>
      </c>
      <c r="G9" s="8">
        <f t="shared" si="0"/>
        <v>-15.479601128211963</v>
      </c>
      <c r="I9" s="7" t="s">
        <v>162</v>
      </c>
      <c r="J9" s="8">
        <v>8480</v>
      </c>
      <c r="K9" s="8">
        <v>5311</v>
      </c>
      <c r="L9" s="8">
        <v>7235</v>
      </c>
      <c r="M9" s="8">
        <v>8812</v>
      </c>
      <c r="N9" s="8">
        <v>6220</v>
      </c>
      <c r="O9" s="8">
        <f t="shared" si="1"/>
        <v>-29.414434861552429</v>
      </c>
      <c r="P9" s="24"/>
    </row>
    <row r="10" spans="1:16" x14ac:dyDescent="0.3">
      <c r="A10" s="7" t="s">
        <v>163</v>
      </c>
      <c r="B10" s="8">
        <v>799</v>
      </c>
      <c r="C10" s="8">
        <v>790</v>
      </c>
      <c r="D10" s="8">
        <v>892</v>
      </c>
      <c r="E10" s="8">
        <v>1031</v>
      </c>
      <c r="F10" s="8">
        <v>1114</v>
      </c>
      <c r="G10" s="8">
        <f t="shared" si="0"/>
        <v>8.0504364694471384</v>
      </c>
      <c r="I10" s="7" t="s">
        <v>163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24"/>
    </row>
    <row r="11" spans="1:16" x14ac:dyDescent="0.3">
      <c r="A11" s="7" t="s">
        <v>164</v>
      </c>
      <c r="B11" s="8">
        <v>34</v>
      </c>
      <c r="C11" s="8"/>
      <c r="D11" s="8">
        <v>8</v>
      </c>
      <c r="E11" s="8">
        <v>0</v>
      </c>
      <c r="F11" s="8"/>
      <c r="G11" s="8" t="e">
        <f t="shared" si="0"/>
        <v>#DIV/0!</v>
      </c>
      <c r="I11" s="7" t="s">
        <v>164</v>
      </c>
      <c r="J11" s="8">
        <v>0</v>
      </c>
      <c r="K11" s="8"/>
      <c r="L11" s="8">
        <v>0</v>
      </c>
      <c r="M11" s="8">
        <v>0</v>
      </c>
      <c r="N11" s="8"/>
      <c r="O11" s="8"/>
      <c r="P11" s="24"/>
    </row>
    <row r="12" spans="1:16" x14ac:dyDescent="0.3">
      <c r="A12" s="7" t="s">
        <v>165</v>
      </c>
      <c r="B12" s="8">
        <v>1786</v>
      </c>
      <c r="C12" s="8">
        <v>265</v>
      </c>
      <c r="D12" s="8">
        <v>19</v>
      </c>
      <c r="E12" s="8">
        <v>263</v>
      </c>
      <c r="F12" s="8">
        <v>2357</v>
      </c>
      <c r="G12" s="8">
        <f t="shared" si="0"/>
        <v>796.19771863117876</v>
      </c>
      <c r="I12" s="7" t="s">
        <v>165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24"/>
    </row>
    <row r="13" spans="1:16" x14ac:dyDescent="0.3">
      <c r="A13" s="7" t="s">
        <v>166</v>
      </c>
      <c r="B13" s="8">
        <v>52</v>
      </c>
      <c r="C13" s="8">
        <v>84</v>
      </c>
      <c r="D13" s="8">
        <v>224</v>
      </c>
      <c r="E13" s="8">
        <v>285</v>
      </c>
      <c r="F13" s="8">
        <v>7</v>
      </c>
      <c r="G13" s="8">
        <f t="shared" si="0"/>
        <v>-97.543859649122808</v>
      </c>
      <c r="I13" s="7" t="s">
        <v>166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24"/>
    </row>
    <row r="14" spans="1:16" x14ac:dyDescent="0.3">
      <c r="A14" s="7" t="s">
        <v>167</v>
      </c>
      <c r="B14" s="8">
        <v>2</v>
      </c>
      <c r="C14" s="8">
        <v>58</v>
      </c>
      <c r="D14" s="8">
        <v>371</v>
      </c>
      <c r="E14" s="8">
        <v>428</v>
      </c>
      <c r="F14" s="8">
        <v>120</v>
      </c>
      <c r="G14" s="8">
        <f t="shared" si="0"/>
        <v>-71.962616822429908</v>
      </c>
      <c r="I14" s="7" t="s">
        <v>167</v>
      </c>
      <c r="J14" s="8">
        <v>11</v>
      </c>
      <c r="K14" s="8">
        <v>0</v>
      </c>
      <c r="L14" s="8">
        <v>0</v>
      </c>
      <c r="M14" s="8">
        <v>1</v>
      </c>
      <c r="N14" s="8">
        <v>12</v>
      </c>
      <c r="O14" s="8"/>
      <c r="P14" s="24"/>
    </row>
    <row r="15" spans="1:16" x14ac:dyDescent="0.3">
      <c r="A15" s="7" t="s">
        <v>168</v>
      </c>
      <c r="B15" s="8">
        <v>56</v>
      </c>
      <c r="C15" s="8">
        <v>187</v>
      </c>
      <c r="D15" s="8">
        <v>63</v>
      </c>
      <c r="E15" s="8">
        <v>385</v>
      </c>
      <c r="F15" s="8">
        <v>343</v>
      </c>
      <c r="G15" s="8">
        <f t="shared" si="0"/>
        <v>-10.909090909090908</v>
      </c>
      <c r="I15" s="7" t="s">
        <v>168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24"/>
    </row>
    <row r="16" spans="1:16" x14ac:dyDescent="0.3">
      <c r="A16" s="7" t="s">
        <v>169</v>
      </c>
      <c r="B16" s="8"/>
      <c r="C16" s="8"/>
      <c r="D16" s="8"/>
      <c r="E16" s="8">
        <v>0</v>
      </c>
      <c r="F16" s="8">
        <v>0</v>
      </c>
      <c r="G16" s="8" t="e">
        <f t="shared" si="0"/>
        <v>#DIV/0!</v>
      </c>
      <c r="I16" s="7" t="s">
        <v>169</v>
      </c>
      <c r="J16" s="8"/>
      <c r="K16" s="8"/>
      <c r="L16" s="8"/>
      <c r="M16" s="8">
        <v>0</v>
      </c>
      <c r="N16" s="8">
        <v>0</v>
      </c>
      <c r="O16" s="8"/>
      <c r="P16" s="24"/>
    </row>
    <row r="17" spans="1:16" x14ac:dyDescent="0.3">
      <c r="A17" s="7" t="s">
        <v>170</v>
      </c>
      <c r="B17" s="8">
        <v>25</v>
      </c>
      <c r="C17" s="8">
        <v>107</v>
      </c>
      <c r="D17" s="8">
        <v>103</v>
      </c>
      <c r="E17" s="8">
        <v>81</v>
      </c>
      <c r="F17" s="8">
        <v>40</v>
      </c>
      <c r="G17" s="8">
        <f t="shared" si="0"/>
        <v>-50.617283950617285</v>
      </c>
      <c r="I17" s="7" t="s">
        <v>170</v>
      </c>
      <c r="J17" s="8">
        <v>0</v>
      </c>
      <c r="K17" s="8">
        <v>0</v>
      </c>
      <c r="L17" s="8">
        <v>157</v>
      </c>
      <c r="M17" s="8">
        <v>93</v>
      </c>
      <c r="N17" s="8">
        <v>78</v>
      </c>
      <c r="O17" s="8"/>
      <c r="P17" s="24"/>
    </row>
    <row r="18" spans="1:16" x14ac:dyDescent="0.3">
      <c r="A18" s="7" t="s">
        <v>171</v>
      </c>
      <c r="B18" s="8">
        <v>1642</v>
      </c>
      <c r="C18" s="8">
        <v>1408</v>
      </c>
      <c r="D18" s="8">
        <v>1854</v>
      </c>
      <c r="E18" s="8">
        <v>2394</v>
      </c>
      <c r="F18" s="8">
        <v>2280</v>
      </c>
      <c r="G18" s="8">
        <f t="shared" si="0"/>
        <v>-4.7619047619047619</v>
      </c>
      <c r="I18" s="7" t="s">
        <v>171</v>
      </c>
      <c r="J18" s="8">
        <v>0</v>
      </c>
      <c r="K18" s="8">
        <v>10</v>
      </c>
      <c r="L18" s="8">
        <v>7</v>
      </c>
      <c r="M18" s="8">
        <v>4</v>
      </c>
      <c r="N18" s="8">
        <v>52</v>
      </c>
      <c r="O18" s="8"/>
      <c r="P18" s="24"/>
    </row>
    <row r="19" spans="1:16" x14ac:dyDescent="0.3">
      <c r="A19" s="7" t="s">
        <v>172</v>
      </c>
      <c r="B19" s="8">
        <v>1485</v>
      </c>
      <c r="C19" s="8">
        <v>1282</v>
      </c>
      <c r="D19" s="8">
        <v>1332</v>
      </c>
      <c r="E19" s="8">
        <v>528</v>
      </c>
      <c r="F19" s="8">
        <v>308</v>
      </c>
      <c r="G19" s="8">
        <f t="shared" si="0"/>
        <v>-41.666666666666664</v>
      </c>
      <c r="I19" s="7" t="s">
        <v>172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/>
      <c r="P19" s="24"/>
    </row>
    <row r="20" spans="1:16" x14ac:dyDescent="0.3">
      <c r="A20" s="7" t="s">
        <v>173</v>
      </c>
      <c r="B20" s="8">
        <v>107</v>
      </c>
      <c r="C20" s="8">
        <v>254</v>
      </c>
      <c r="D20" s="8">
        <v>159</v>
      </c>
      <c r="E20" s="8">
        <v>448</v>
      </c>
      <c r="F20" s="8">
        <v>96</v>
      </c>
      <c r="G20" s="8">
        <f t="shared" si="0"/>
        <v>-78.571428571428569</v>
      </c>
      <c r="I20" s="7" t="s">
        <v>173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/>
      <c r="P20" s="24"/>
    </row>
    <row r="21" spans="1:16" x14ac:dyDescent="0.3">
      <c r="A21" s="7" t="s">
        <v>174</v>
      </c>
      <c r="B21" s="8">
        <v>9152</v>
      </c>
      <c r="C21" s="8">
        <v>8031</v>
      </c>
      <c r="D21" s="8">
        <v>13215</v>
      </c>
      <c r="E21" s="8">
        <v>12727</v>
      </c>
      <c r="F21" s="8">
        <v>11438</v>
      </c>
      <c r="G21" s="8">
        <f t="shared" si="0"/>
        <v>-10.128074173017993</v>
      </c>
      <c r="I21" s="7" t="s">
        <v>174</v>
      </c>
      <c r="J21" s="8">
        <v>1204</v>
      </c>
      <c r="K21" s="8">
        <v>1213</v>
      </c>
      <c r="L21" s="8">
        <v>1820</v>
      </c>
      <c r="M21" s="8">
        <v>2022</v>
      </c>
      <c r="N21" s="8">
        <v>2801</v>
      </c>
      <c r="O21" s="8"/>
      <c r="P21" s="24"/>
    </row>
    <row r="22" spans="1:16" x14ac:dyDescent="0.3">
      <c r="A22" s="7" t="s">
        <v>175</v>
      </c>
      <c r="B22" s="8">
        <v>0</v>
      </c>
      <c r="C22" s="8"/>
      <c r="D22" s="8"/>
      <c r="E22" s="8"/>
      <c r="F22" s="8"/>
      <c r="G22" s="8" t="str">
        <f t="shared" si="0"/>
        <v/>
      </c>
      <c r="I22" s="7" t="s">
        <v>175</v>
      </c>
      <c r="J22" s="8">
        <v>0</v>
      </c>
      <c r="K22" s="8"/>
      <c r="L22" s="8"/>
      <c r="M22" s="8"/>
      <c r="N22" s="8"/>
      <c r="O22" s="8"/>
      <c r="P22" s="24"/>
    </row>
    <row r="23" spans="1:16" x14ac:dyDescent="0.3">
      <c r="A23" s="7" t="s">
        <v>176</v>
      </c>
      <c r="B23" s="8"/>
      <c r="C23" s="8"/>
      <c r="D23" s="8"/>
      <c r="E23" s="8">
        <v>10</v>
      </c>
      <c r="F23" s="8"/>
      <c r="G23" s="8">
        <f t="shared" si="0"/>
        <v>-100</v>
      </c>
      <c r="I23" s="7" t="s">
        <v>176</v>
      </c>
      <c r="J23" s="8"/>
      <c r="K23" s="8"/>
      <c r="L23" s="8"/>
      <c r="M23" s="8">
        <v>0</v>
      </c>
      <c r="N23" s="8"/>
      <c r="O23" s="8"/>
      <c r="P23" s="24"/>
    </row>
    <row r="24" spans="1:16" x14ac:dyDescent="0.3">
      <c r="A24" s="7" t="s">
        <v>177</v>
      </c>
      <c r="B24" s="8">
        <v>39</v>
      </c>
      <c r="C24" s="8">
        <v>19</v>
      </c>
      <c r="D24" s="8">
        <v>27</v>
      </c>
      <c r="E24" s="8">
        <v>39</v>
      </c>
      <c r="F24" s="8">
        <v>13</v>
      </c>
      <c r="G24" s="8">
        <f t="shared" si="0"/>
        <v>-66.666666666666671</v>
      </c>
      <c r="I24" s="7" t="s">
        <v>177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/>
      <c r="P24" s="24"/>
    </row>
    <row r="25" spans="1:16" x14ac:dyDescent="0.3">
      <c r="A25" s="7" t="s">
        <v>178</v>
      </c>
      <c r="B25" s="8">
        <v>8</v>
      </c>
      <c r="C25" s="8">
        <v>10</v>
      </c>
      <c r="D25" s="8"/>
      <c r="E25" s="8">
        <v>13</v>
      </c>
      <c r="F25" s="8">
        <v>18</v>
      </c>
      <c r="G25" s="8">
        <f t="shared" si="0"/>
        <v>38.46153846153846</v>
      </c>
      <c r="I25" s="7" t="s">
        <v>178</v>
      </c>
      <c r="J25" s="8">
        <v>0</v>
      </c>
      <c r="K25" s="8">
        <v>0</v>
      </c>
      <c r="L25" s="8"/>
      <c r="M25" s="8">
        <v>0</v>
      </c>
      <c r="N25" s="8">
        <v>0</v>
      </c>
      <c r="O25" s="8" t="e">
        <f t="shared" ref="O25" si="2">IF(M25&lt;&gt;"",((N25-M25)*100)/M25,"")</f>
        <v>#DIV/0!</v>
      </c>
      <c r="P25" s="24"/>
    </row>
    <row r="26" spans="1:16" x14ac:dyDescent="0.3">
      <c r="A26" s="7" t="s">
        <v>179</v>
      </c>
      <c r="B26" s="8">
        <v>569</v>
      </c>
      <c r="C26" s="8">
        <v>1097</v>
      </c>
      <c r="D26" s="8">
        <v>1305</v>
      </c>
      <c r="E26" s="8">
        <v>1827</v>
      </c>
      <c r="F26" s="8">
        <v>2862</v>
      </c>
      <c r="G26" s="8">
        <f t="shared" si="0"/>
        <v>56.650246305418719</v>
      </c>
      <c r="I26" s="7" t="s">
        <v>179</v>
      </c>
      <c r="J26" s="8">
        <v>201</v>
      </c>
      <c r="K26" s="8">
        <v>114</v>
      </c>
      <c r="L26" s="8">
        <v>244</v>
      </c>
      <c r="M26" s="8">
        <v>122</v>
      </c>
      <c r="N26" s="8">
        <v>84</v>
      </c>
      <c r="O26" s="8"/>
      <c r="P26" s="24"/>
    </row>
    <row r="27" spans="1:16" x14ac:dyDescent="0.3">
      <c r="A27" s="7" t="s">
        <v>180</v>
      </c>
      <c r="B27" s="8">
        <v>31</v>
      </c>
      <c r="C27" s="8">
        <v>10</v>
      </c>
      <c r="D27" s="8">
        <v>63</v>
      </c>
      <c r="E27" s="8">
        <v>71</v>
      </c>
      <c r="F27" s="8">
        <v>131</v>
      </c>
      <c r="G27" s="8">
        <f t="shared" si="0"/>
        <v>84.507042253521121</v>
      </c>
      <c r="I27" s="7" t="s">
        <v>180</v>
      </c>
      <c r="J27" s="8">
        <v>0</v>
      </c>
      <c r="K27" s="8">
        <v>0</v>
      </c>
      <c r="L27" s="8">
        <v>12</v>
      </c>
      <c r="M27" s="8">
        <v>0</v>
      </c>
      <c r="N27" s="8">
        <v>0</v>
      </c>
      <c r="O27" s="8"/>
      <c r="P27" s="24"/>
    </row>
    <row r="28" spans="1:16" x14ac:dyDescent="0.3">
      <c r="A28" s="7" t="s">
        <v>181</v>
      </c>
      <c r="B28" s="8">
        <v>33</v>
      </c>
      <c r="C28" s="8">
        <v>2</v>
      </c>
      <c r="D28" s="8">
        <v>90</v>
      </c>
      <c r="E28" s="8"/>
      <c r="F28" s="8">
        <v>14</v>
      </c>
      <c r="G28" s="8" t="str">
        <f t="shared" si="0"/>
        <v/>
      </c>
      <c r="I28" s="7" t="s">
        <v>181</v>
      </c>
      <c r="J28" s="8">
        <v>0</v>
      </c>
      <c r="K28" s="8">
        <v>0</v>
      </c>
      <c r="L28" s="8">
        <v>0</v>
      </c>
      <c r="M28" s="8"/>
      <c r="N28" s="8">
        <v>0</v>
      </c>
      <c r="O28" s="8"/>
      <c r="P28" s="24"/>
    </row>
    <row r="29" spans="1:16" x14ac:dyDescent="0.3">
      <c r="A29" s="7" t="s">
        <v>182</v>
      </c>
      <c r="B29" s="8"/>
      <c r="C29" s="8">
        <v>29</v>
      </c>
      <c r="D29" s="8"/>
      <c r="E29" s="8"/>
      <c r="F29" s="8"/>
      <c r="G29" s="8" t="str">
        <f t="shared" si="0"/>
        <v/>
      </c>
      <c r="I29" s="7" t="s">
        <v>182</v>
      </c>
      <c r="J29" s="8"/>
      <c r="K29" s="8">
        <v>0</v>
      </c>
      <c r="L29" s="8"/>
      <c r="M29" s="8"/>
      <c r="N29" s="8"/>
      <c r="O29" s="8"/>
      <c r="P29" s="24"/>
    </row>
    <row r="30" spans="1:16" x14ac:dyDescent="0.3">
      <c r="A30" s="7" t="s">
        <v>295</v>
      </c>
      <c r="B30" s="8"/>
      <c r="C30" s="8"/>
      <c r="D30" s="8"/>
      <c r="E30" s="8">
        <v>0</v>
      </c>
      <c r="F30" s="8"/>
      <c r="G30" s="8" t="e">
        <f t="shared" si="0"/>
        <v>#DIV/0!</v>
      </c>
      <c r="I30" s="7" t="s">
        <v>295</v>
      </c>
      <c r="J30" s="8"/>
      <c r="K30" s="8"/>
      <c r="L30" s="8"/>
      <c r="M30" s="8">
        <v>0</v>
      </c>
      <c r="N30" s="8"/>
      <c r="O30" s="8" t="e">
        <f t="shared" ref="O30" si="3">IF(M30&lt;&gt;"",((N30-M30)*100)/M30,"")</f>
        <v>#DIV/0!</v>
      </c>
      <c r="P30" s="24"/>
    </row>
    <row r="31" spans="1:16" x14ac:dyDescent="0.3">
      <c r="A31" s="7" t="s">
        <v>183</v>
      </c>
      <c r="B31" s="8">
        <v>7</v>
      </c>
      <c r="C31" s="8">
        <v>11</v>
      </c>
      <c r="D31" s="8">
        <v>20</v>
      </c>
      <c r="E31" s="8">
        <v>21</v>
      </c>
      <c r="F31" s="8">
        <v>151</v>
      </c>
      <c r="G31" s="8">
        <f t="shared" si="0"/>
        <v>619.04761904761904</v>
      </c>
      <c r="I31" s="7" t="s">
        <v>183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/>
      <c r="P31" s="24"/>
    </row>
    <row r="32" spans="1:16" x14ac:dyDescent="0.3">
      <c r="A32" s="7" t="s">
        <v>184</v>
      </c>
      <c r="B32" s="8">
        <v>8</v>
      </c>
      <c r="C32" s="8">
        <v>3</v>
      </c>
      <c r="D32" s="8">
        <v>5</v>
      </c>
      <c r="E32" s="8">
        <v>32</v>
      </c>
      <c r="F32" s="8">
        <v>16</v>
      </c>
      <c r="G32" s="8">
        <f t="shared" si="0"/>
        <v>-50</v>
      </c>
      <c r="I32" s="7" t="s">
        <v>184</v>
      </c>
      <c r="J32" s="8">
        <v>528</v>
      </c>
      <c r="K32" s="8">
        <v>0</v>
      </c>
      <c r="L32" s="8">
        <v>15</v>
      </c>
      <c r="M32" s="8">
        <v>20</v>
      </c>
      <c r="N32" s="8">
        <v>0</v>
      </c>
      <c r="O32" s="8"/>
      <c r="P32" s="24"/>
    </row>
    <row r="33" spans="1:16" x14ac:dyDescent="0.3">
      <c r="A33" s="7" t="s">
        <v>185</v>
      </c>
      <c r="B33" s="8">
        <v>1985</v>
      </c>
      <c r="C33" s="8">
        <v>876</v>
      </c>
      <c r="D33" s="8">
        <v>1152</v>
      </c>
      <c r="E33" s="8">
        <v>1439</v>
      </c>
      <c r="F33" s="8">
        <v>846</v>
      </c>
      <c r="G33" s="8">
        <f t="shared" si="0"/>
        <v>-41.209173036831132</v>
      </c>
      <c r="I33" s="7" t="s">
        <v>185</v>
      </c>
      <c r="J33" s="8">
        <v>1314</v>
      </c>
      <c r="K33" s="8">
        <v>1663</v>
      </c>
      <c r="L33" s="8">
        <v>2646</v>
      </c>
      <c r="M33" s="8">
        <v>4142</v>
      </c>
      <c r="N33" s="8">
        <v>3242</v>
      </c>
      <c r="O33" s="8"/>
      <c r="P33" s="24"/>
    </row>
    <row r="34" spans="1:16" x14ac:dyDescent="0.3">
      <c r="A34" s="7" t="s">
        <v>186</v>
      </c>
      <c r="B34" s="8">
        <v>127</v>
      </c>
      <c r="C34" s="8">
        <v>56</v>
      </c>
      <c r="D34" s="8">
        <v>201</v>
      </c>
      <c r="E34" s="8">
        <v>614</v>
      </c>
      <c r="F34" s="8">
        <v>436</v>
      </c>
      <c r="G34" s="8">
        <f t="shared" si="0"/>
        <v>-28.990228013029316</v>
      </c>
      <c r="I34" s="7" t="s">
        <v>186</v>
      </c>
      <c r="J34" s="8">
        <v>15</v>
      </c>
      <c r="K34" s="8">
        <v>0</v>
      </c>
      <c r="L34" s="8">
        <v>20</v>
      </c>
      <c r="M34" s="8">
        <v>5</v>
      </c>
      <c r="N34" s="8">
        <v>5</v>
      </c>
      <c r="O34" s="8"/>
      <c r="P34" s="24"/>
    </row>
    <row r="35" spans="1:16" x14ac:dyDescent="0.3">
      <c r="A35" s="7" t="s">
        <v>187</v>
      </c>
      <c r="B35" s="8">
        <v>163</v>
      </c>
      <c r="C35" s="8">
        <v>100</v>
      </c>
      <c r="D35" s="8">
        <v>192</v>
      </c>
      <c r="E35" s="8">
        <v>91</v>
      </c>
      <c r="F35" s="8">
        <v>118</v>
      </c>
      <c r="G35" s="8">
        <f t="shared" si="0"/>
        <v>29.670329670329672</v>
      </c>
      <c r="I35" s="7" t="s">
        <v>187</v>
      </c>
      <c r="J35" s="8">
        <v>12338</v>
      </c>
      <c r="K35" s="8">
        <v>9449</v>
      </c>
      <c r="L35" s="8">
        <v>13830</v>
      </c>
      <c r="M35" s="8">
        <v>19818</v>
      </c>
      <c r="N35" s="8">
        <v>21174</v>
      </c>
      <c r="O35" s="8"/>
      <c r="P35" s="24"/>
    </row>
    <row r="36" spans="1:16" x14ac:dyDescent="0.3">
      <c r="A36" s="7" t="s">
        <v>296</v>
      </c>
      <c r="B36" s="8"/>
      <c r="C36" s="8"/>
      <c r="D36" s="8"/>
      <c r="E36" s="8"/>
      <c r="F36" s="8">
        <v>14</v>
      </c>
      <c r="G36" s="8" t="str">
        <f t="shared" si="0"/>
        <v/>
      </c>
      <c r="I36" s="7" t="s">
        <v>296</v>
      </c>
      <c r="J36" s="8"/>
      <c r="K36" s="8"/>
      <c r="L36" s="8"/>
      <c r="M36" s="8"/>
      <c r="N36" s="8">
        <v>0</v>
      </c>
      <c r="O36" s="8"/>
      <c r="P36" s="24"/>
    </row>
    <row r="37" spans="1:16" x14ac:dyDescent="0.3">
      <c r="A37" s="7" t="s">
        <v>188</v>
      </c>
      <c r="B37" s="8">
        <v>325</v>
      </c>
      <c r="C37" s="8">
        <v>140</v>
      </c>
      <c r="D37" s="8">
        <v>17</v>
      </c>
      <c r="E37" s="8">
        <v>99</v>
      </c>
      <c r="F37" s="8">
        <v>50</v>
      </c>
      <c r="G37" s="8">
        <f t="shared" si="0"/>
        <v>-49.494949494949495</v>
      </c>
      <c r="I37" s="7" t="s">
        <v>188</v>
      </c>
      <c r="J37" s="8">
        <v>68</v>
      </c>
      <c r="K37" s="8">
        <v>41</v>
      </c>
      <c r="L37" s="8">
        <v>31</v>
      </c>
      <c r="M37" s="8">
        <v>0</v>
      </c>
      <c r="N37" s="8">
        <v>10</v>
      </c>
      <c r="O37" s="8" t="e">
        <f t="shared" ref="O37" si="4">IF(M37&lt;&gt;"",((N37-M37)*100)/M37,"")</f>
        <v>#DIV/0!</v>
      </c>
      <c r="P37" s="24"/>
    </row>
    <row r="38" spans="1:16" x14ac:dyDescent="0.3">
      <c r="A38" s="7" t="s">
        <v>189</v>
      </c>
      <c r="B38" s="8">
        <v>46</v>
      </c>
      <c r="C38" s="8">
        <v>52</v>
      </c>
      <c r="D38" s="8">
        <v>106</v>
      </c>
      <c r="E38" s="8">
        <v>0</v>
      </c>
      <c r="F38" s="8">
        <v>23</v>
      </c>
      <c r="G38" s="8" t="e">
        <f t="shared" si="0"/>
        <v>#DIV/0!</v>
      </c>
      <c r="I38" s="7" t="s">
        <v>189</v>
      </c>
      <c r="J38" s="8">
        <v>0</v>
      </c>
      <c r="K38" s="8">
        <v>0</v>
      </c>
      <c r="L38" s="8">
        <v>0</v>
      </c>
      <c r="M38" s="8">
        <v>0</v>
      </c>
      <c r="N38" s="8">
        <v>1</v>
      </c>
      <c r="O38" s="8"/>
      <c r="P38" s="24"/>
    </row>
    <row r="39" spans="1:16" x14ac:dyDescent="0.3">
      <c r="A39" s="7" t="s">
        <v>190</v>
      </c>
      <c r="B39" s="8">
        <v>107</v>
      </c>
      <c r="C39" s="8">
        <v>80</v>
      </c>
      <c r="D39" s="8">
        <v>200</v>
      </c>
      <c r="E39" s="8">
        <v>148</v>
      </c>
      <c r="F39" s="8">
        <v>237</v>
      </c>
      <c r="G39" s="8">
        <f t="shared" si="0"/>
        <v>60.135135135135137</v>
      </c>
      <c r="I39" s="7" t="s">
        <v>190</v>
      </c>
      <c r="J39" s="8">
        <v>249</v>
      </c>
      <c r="K39" s="8">
        <v>210</v>
      </c>
      <c r="L39" s="8">
        <v>606</v>
      </c>
      <c r="M39" s="8">
        <v>674</v>
      </c>
      <c r="N39" s="8">
        <v>430</v>
      </c>
      <c r="O39" s="8">
        <f t="shared" ref="O39" si="5">IF(M39&lt;&gt;"",((N39-M39)*100)/M39,"")</f>
        <v>-36.201780415430264</v>
      </c>
      <c r="P39" s="24"/>
    </row>
    <row r="40" spans="1:16" x14ac:dyDescent="0.3">
      <c r="A40" s="7" t="s">
        <v>191</v>
      </c>
      <c r="B40" s="8">
        <v>384</v>
      </c>
      <c r="C40" s="8">
        <v>261</v>
      </c>
      <c r="D40" s="8">
        <v>382</v>
      </c>
      <c r="E40" s="8">
        <v>528</v>
      </c>
      <c r="F40" s="8">
        <v>787</v>
      </c>
      <c r="G40" s="8">
        <f t="shared" si="0"/>
        <v>49.053030303030305</v>
      </c>
      <c r="I40" s="7" t="s">
        <v>191</v>
      </c>
      <c r="J40" s="8">
        <v>0</v>
      </c>
      <c r="K40" s="8">
        <v>0</v>
      </c>
      <c r="L40" s="8">
        <v>0</v>
      </c>
      <c r="M40" s="8">
        <v>0</v>
      </c>
      <c r="N40" s="8">
        <v>4</v>
      </c>
      <c r="O40" s="8"/>
      <c r="P40" s="24"/>
    </row>
    <row r="41" spans="1:16" x14ac:dyDescent="0.3">
      <c r="A41" s="7" t="s">
        <v>291</v>
      </c>
      <c r="B41" s="8"/>
      <c r="C41" s="8">
        <v>0</v>
      </c>
      <c r="D41" s="8"/>
      <c r="E41" s="8">
        <v>0</v>
      </c>
      <c r="F41" s="8"/>
      <c r="G41" s="8" t="e">
        <f t="shared" si="0"/>
        <v>#DIV/0!</v>
      </c>
      <c r="I41" s="7" t="s">
        <v>291</v>
      </c>
      <c r="J41" s="8"/>
      <c r="K41" s="8">
        <v>7</v>
      </c>
      <c r="L41" s="8"/>
      <c r="M41" s="8">
        <v>1</v>
      </c>
      <c r="N41" s="8"/>
      <c r="O41" s="8"/>
      <c r="P41" s="24"/>
    </row>
    <row r="42" spans="1:16" x14ac:dyDescent="0.3">
      <c r="A42" s="7" t="s">
        <v>192</v>
      </c>
      <c r="B42" s="8">
        <v>1677</v>
      </c>
      <c r="C42" s="8">
        <v>2748</v>
      </c>
      <c r="D42" s="8">
        <v>4325</v>
      </c>
      <c r="E42" s="8">
        <v>4746</v>
      </c>
      <c r="F42" s="8">
        <v>3605</v>
      </c>
      <c r="G42" s="8">
        <f t="shared" si="0"/>
        <v>-24.041297935103245</v>
      </c>
      <c r="I42" s="7" t="s">
        <v>192</v>
      </c>
      <c r="J42" s="8">
        <v>101</v>
      </c>
      <c r="K42" s="8">
        <v>132</v>
      </c>
      <c r="L42" s="8">
        <v>173</v>
      </c>
      <c r="M42" s="8">
        <v>144</v>
      </c>
      <c r="N42" s="8">
        <v>338</v>
      </c>
      <c r="O42" s="8"/>
      <c r="P42" s="24"/>
    </row>
    <row r="43" spans="1:16" x14ac:dyDescent="0.3">
      <c r="A43" s="7" t="s">
        <v>193</v>
      </c>
      <c r="B43" s="8">
        <v>887</v>
      </c>
      <c r="C43" s="8">
        <v>779</v>
      </c>
      <c r="D43" s="8">
        <v>1403</v>
      </c>
      <c r="E43" s="8">
        <v>1999</v>
      </c>
      <c r="F43" s="8">
        <v>2651</v>
      </c>
      <c r="G43" s="8">
        <f t="shared" si="0"/>
        <v>32.616308154077039</v>
      </c>
      <c r="I43" s="7" t="s">
        <v>193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 t="e">
        <f t="shared" ref="O43" si="6">IF(M43&lt;&gt;"",((N43-M43)*100)/M43,"")</f>
        <v>#DIV/0!</v>
      </c>
      <c r="P43" s="24"/>
    </row>
    <row r="44" spans="1:16" x14ac:dyDescent="0.3">
      <c r="A44" s="7" t="s">
        <v>194</v>
      </c>
      <c r="B44" s="8">
        <v>5</v>
      </c>
      <c r="C44" s="8">
        <v>14</v>
      </c>
      <c r="D44" s="8">
        <v>21</v>
      </c>
      <c r="E44" s="8">
        <v>7</v>
      </c>
      <c r="F44" s="8">
        <v>11</v>
      </c>
      <c r="G44" s="8">
        <f t="shared" si="0"/>
        <v>57.142857142857146</v>
      </c>
      <c r="I44" s="7" t="s">
        <v>194</v>
      </c>
      <c r="J44" s="8">
        <v>19195</v>
      </c>
      <c r="K44" s="8">
        <v>11354</v>
      </c>
      <c r="L44" s="8">
        <v>16627</v>
      </c>
      <c r="M44" s="8">
        <v>20819</v>
      </c>
      <c r="N44" s="8">
        <v>22950</v>
      </c>
      <c r="O44" s="8"/>
      <c r="P44" s="24"/>
    </row>
    <row r="45" spans="1:16" x14ac:dyDescent="0.3">
      <c r="A45" s="7" t="s">
        <v>195</v>
      </c>
      <c r="B45" s="8">
        <v>335</v>
      </c>
      <c r="C45" s="8">
        <v>607</v>
      </c>
      <c r="D45" s="8">
        <v>686</v>
      </c>
      <c r="E45" s="8">
        <v>344</v>
      </c>
      <c r="F45" s="8">
        <v>51</v>
      </c>
      <c r="G45" s="8">
        <f t="shared" si="0"/>
        <v>-85.174418604651166</v>
      </c>
      <c r="I45" s="7" t="s">
        <v>195</v>
      </c>
      <c r="J45" s="8">
        <v>38</v>
      </c>
      <c r="K45" s="8">
        <v>1</v>
      </c>
      <c r="L45" s="8">
        <v>0</v>
      </c>
      <c r="M45" s="8">
        <v>0</v>
      </c>
      <c r="N45" s="8">
        <v>1</v>
      </c>
      <c r="O45" s="8"/>
      <c r="P45" s="24"/>
    </row>
    <row r="46" spans="1:16" x14ac:dyDescent="0.3">
      <c r="A46" s="7" t="s">
        <v>196</v>
      </c>
      <c r="B46" s="8">
        <v>11</v>
      </c>
      <c r="C46" s="8">
        <v>12</v>
      </c>
      <c r="D46" s="8">
        <v>9</v>
      </c>
      <c r="E46" s="8">
        <v>35</v>
      </c>
      <c r="F46" s="8">
        <v>37</v>
      </c>
      <c r="G46" s="8">
        <f t="shared" si="0"/>
        <v>5.7142857142857144</v>
      </c>
      <c r="I46" s="7" t="s">
        <v>196</v>
      </c>
      <c r="J46" s="8">
        <v>137</v>
      </c>
      <c r="K46" s="8">
        <v>117</v>
      </c>
      <c r="L46" s="8">
        <v>80</v>
      </c>
      <c r="M46" s="8">
        <v>41</v>
      </c>
      <c r="N46" s="8">
        <v>20</v>
      </c>
      <c r="O46" s="8">
        <f t="shared" si="1"/>
        <v>-51.219512195121951</v>
      </c>
      <c r="P46" s="24"/>
    </row>
    <row r="47" spans="1:16" x14ac:dyDescent="0.3">
      <c r="A47" s="7" t="s">
        <v>197</v>
      </c>
      <c r="B47" s="8">
        <v>55</v>
      </c>
      <c r="C47" s="8">
        <v>83</v>
      </c>
      <c r="D47" s="8">
        <v>251</v>
      </c>
      <c r="E47" s="8">
        <v>387</v>
      </c>
      <c r="F47" s="8">
        <v>365</v>
      </c>
      <c r="G47" s="8">
        <f t="shared" si="0"/>
        <v>-5.684754521963824</v>
      </c>
      <c r="I47" s="7" t="s">
        <v>197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/>
      <c r="P47" s="24"/>
    </row>
    <row r="48" spans="1:16" x14ac:dyDescent="0.3">
      <c r="A48" s="7" t="s">
        <v>198</v>
      </c>
      <c r="B48" s="8">
        <v>128</v>
      </c>
      <c r="C48" s="8">
        <v>126</v>
      </c>
      <c r="D48" s="8">
        <v>159</v>
      </c>
      <c r="E48" s="8">
        <v>188</v>
      </c>
      <c r="F48" s="8">
        <v>194</v>
      </c>
      <c r="G48" s="8">
        <f t="shared" si="0"/>
        <v>3.1914893617021276</v>
      </c>
      <c r="I48" s="7" t="s">
        <v>198</v>
      </c>
      <c r="J48" s="8">
        <v>0</v>
      </c>
      <c r="K48" s="8">
        <v>8</v>
      </c>
      <c r="L48" s="8">
        <v>1</v>
      </c>
      <c r="M48" s="8">
        <v>2</v>
      </c>
      <c r="N48" s="8">
        <v>4</v>
      </c>
      <c r="O48" s="8">
        <f t="shared" si="1"/>
        <v>100</v>
      </c>
      <c r="P48" s="24"/>
    </row>
    <row r="49" spans="1:16" x14ac:dyDescent="0.3">
      <c r="A49" s="7" t="s">
        <v>199</v>
      </c>
      <c r="B49" s="8">
        <v>215</v>
      </c>
      <c r="C49" s="8">
        <v>289</v>
      </c>
      <c r="D49" s="8">
        <v>292</v>
      </c>
      <c r="E49" s="8">
        <v>371</v>
      </c>
      <c r="F49" s="8">
        <v>692</v>
      </c>
      <c r="G49" s="8">
        <f t="shared" si="0"/>
        <v>86.522911051212944</v>
      </c>
      <c r="I49" s="7" t="s">
        <v>199</v>
      </c>
      <c r="J49" s="8">
        <v>2305</v>
      </c>
      <c r="K49" s="8">
        <v>1287</v>
      </c>
      <c r="L49" s="8">
        <v>1360</v>
      </c>
      <c r="M49" s="8">
        <v>1472</v>
      </c>
      <c r="N49" s="8">
        <v>1080</v>
      </c>
      <c r="O49" s="8"/>
      <c r="P49" s="24"/>
    </row>
    <row r="50" spans="1:16" x14ac:dyDescent="0.3">
      <c r="A50" s="7" t="s">
        <v>200</v>
      </c>
      <c r="B50" s="8">
        <v>13</v>
      </c>
      <c r="C50" s="8">
        <v>115</v>
      </c>
      <c r="D50" s="8">
        <v>113</v>
      </c>
      <c r="E50" s="8">
        <v>114</v>
      </c>
      <c r="F50" s="8">
        <v>37</v>
      </c>
      <c r="G50" s="8">
        <f t="shared" si="0"/>
        <v>-67.543859649122808</v>
      </c>
      <c r="I50" s="7" t="s">
        <v>200</v>
      </c>
      <c r="J50" s="8">
        <v>3</v>
      </c>
      <c r="K50" s="8">
        <v>0</v>
      </c>
      <c r="L50" s="8">
        <v>0</v>
      </c>
      <c r="M50" s="8">
        <v>0</v>
      </c>
      <c r="N50" s="8">
        <v>0</v>
      </c>
      <c r="O50" s="8" t="e">
        <f t="shared" ref="O50" si="7">IF(M50&lt;&gt;"",((N50-M50)*100)/M50,"")</f>
        <v>#DIV/0!</v>
      </c>
      <c r="P50" s="24"/>
    </row>
    <row r="51" spans="1:16" x14ac:dyDescent="0.3">
      <c r="A51" s="7" t="s">
        <v>201</v>
      </c>
      <c r="B51" s="8">
        <v>23</v>
      </c>
      <c r="C51" s="8">
        <v>28</v>
      </c>
      <c r="D51" s="8">
        <v>15</v>
      </c>
      <c r="E51" s="8">
        <v>31</v>
      </c>
      <c r="F51" s="8">
        <v>26</v>
      </c>
      <c r="G51" s="8">
        <f t="shared" si="0"/>
        <v>-16.129032258064516</v>
      </c>
      <c r="I51" s="7" t="s">
        <v>201</v>
      </c>
      <c r="J51" s="8">
        <v>429</v>
      </c>
      <c r="K51" s="8">
        <v>273</v>
      </c>
      <c r="L51" s="8">
        <v>339</v>
      </c>
      <c r="M51" s="8">
        <v>596</v>
      </c>
      <c r="N51" s="8">
        <v>716</v>
      </c>
      <c r="O51" s="8"/>
      <c r="P51" s="24"/>
    </row>
    <row r="52" spans="1:16" x14ac:dyDescent="0.3">
      <c r="A52" s="7" t="s">
        <v>202</v>
      </c>
      <c r="B52" s="8">
        <v>0</v>
      </c>
      <c r="C52" s="8">
        <v>0</v>
      </c>
      <c r="D52" s="8">
        <v>1</v>
      </c>
      <c r="E52" s="8">
        <v>2</v>
      </c>
      <c r="F52" s="8">
        <v>3</v>
      </c>
      <c r="G52" s="8">
        <f t="shared" si="0"/>
        <v>50</v>
      </c>
      <c r="I52" s="7" t="s">
        <v>202</v>
      </c>
      <c r="J52" s="8">
        <v>29</v>
      </c>
      <c r="K52" s="8">
        <v>18</v>
      </c>
      <c r="L52" s="8">
        <v>55</v>
      </c>
      <c r="M52" s="8">
        <v>149</v>
      </c>
      <c r="N52" s="8">
        <v>44</v>
      </c>
      <c r="O52" s="8">
        <f t="shared" si="1"/>
        <v>-70.469798657718115</v>
      </c>
      <c r="P52" s="24"/>
    </row>
    <row r="53" spans="1:16" x14ac:dyDescent="0.3">
      <c r="A53" s="7" t="s">
        <v>203</v>
      </c>
      <c r="B53" s="8">
        <v>353</v>
      </c>
      <c r="C53" s="8">
        <v>331</v>
      </c>
      <c r="D53" s="8">
        <v>333</v>
      </c>
      <c r="E53" s="8">
        <v>266</v>
      </c>
      <c r="F53" s="8">
        <v>87</v>
      </c>
      <c r="G53" s="8">
        <f t="shared" si="0"/>
        <v>-67.293233082706763</v>
      </c>
      <c r="I53" s="7" t="s">
        <v>203</v>
      </c>
      <c r="J53" s="8">
        <v>0</v>
      </c>
      <c r="K53" s="8">
        <v>91</v>
      </c>
      <c r="L53" s="8">
        <v>0</v>
      </c>
      <c r="M53" s="8">
        <v>141</v>
      </c>
      <c r="N53" s="8">
        <v>1</v>
      </c>
      <c r="O53" s="8">
        <f t="shared" ref="O53" si="8">IF(M53&lt;&gt;"",((N53-M53)*100)/M53,"")</f>
        <v>-99.290780141843967</v>
      </c>
      <c r="P53" s="24"/>
    </row>
    <row r="54" spans="1:16" x14ac:dyDescent="0.3">
      <c r="A54" s="7" t="s">
        <v>204</v>
      </c>
      <c r="B54" s="8">
        <v>83193</v>
      </c>
      <c r="C54" s="8">
        <v>79434</v>
      </c>
      <c r="D54" s="8">
        <v>121492</v>
      </c>
      <c r="E54" s="8">
        <v>114990</v>
      </c>
      <c r="F54" s="8">
        <v>117456</v>
      </c>
      <c r="G54" s="8">
        <f t="shared" si="0"/>
        <v>2.1445343073310723</v>
      </c>
      <c r="I54" s="7" t="s">
        <v>204</v>
      </c>
      <c r="J54" s="8">
        <v>3417</v>
      </c>
      <c r="K54" s="8">
        <v>5464</v>
      </c>
      <c r="L54" s="8">
        <v>7789</v>
      </c>
      <c r="M54" s="8">
        <v>7667</v>
      </c>
      <c r="N54" s="8">
        <v>8449</v>
      </c>
      <c r="O54" s="8"/>
      <c r="P54" s="24"/>
    </row>
    <row r="55" spans="1:16" x14ac:dyDescent="0.3">
      <c r="A55" s="7" t="s">
        <v>205</v>
      </c>
      <c r="B55" s="8"/>
      <c r="C55" s="8"/>
      <c r="D55" s="8"/>
      <c r="E55" s="8"/>
      <c r="F55" s="8">
        <v>4</v>
      </c>
      <c r="G55" s="8" t="str">
        <f t="shared" si="0"/>
        <v/>
      </c>
      <c r="I55" s="7" t="s">
        <v>205</v>
      </c>
      <c r="J55" s="8"/>
      <c r="K55" s="8"/>
      <c r="L55" s="8"/>
      <c r="M55" s="8"/>
      <c r="N55" s="8">
        <v>0</v>
      </c>
      <c r="O55" s="8" t="str">
        <f t="shared" ref="O55" si="9">IF(M55&lt;&gt;"",((N55-M55)*100)/M55,"")</f>
        <v/>
      </c>
      <c r="P55" s="24"/>
    </row>
    <row r="56" spans="1:16" x14ac:dyDescent="0.3">
      <c r="A56" s="7" t="s">
        <v>206</v>
      </c>
      <c r="B56" s="8">
        <v>1049</v>
      </c>
      <c r="C56" s="8">
        <v>237</v>
      </c>
      <c r="D56" s="8">
        <v>1691</v>
      </c>
      <c r="E56" s="8">
        <v>2495</v>
      </c>
      <c r="F56" s="8">
        <v>2490</v>
      </c>
      <c r="G56" s="8">
        <f t="shared" si="0"/>
        <v>-0.20040080160320642</v>
      </c>
      <c r="I56" s="7" t="s">
        <v>206</v>
      </c>
      <c r="J56" s="8">
        <v>6</v>
      </c>
      <c r="K56" s="8">
        <v>8</v>
      </c>
      <c r="L56" s="8">
        <v>38</v>
      </c>
      <c r="M56" s="8">
        <v>38</v>
      </c>
      <c r="N56" s="8">
        <v>0</v>
      </c>
      <c r="O56" s="8">
        <f t="shared" si="1"/>
        <v>-100</v>
      </c>
      <c r="P56" s="24"/>
    </row>
    <row r="57" spans="1:16" x14ac:dyDescent="0.3">
      <c r="A57" s="7" t="s">
        <v>207</v>
      </c>
      <c r="B57" s="8">
        <v>3</v>
      </c>
      <c r="C57" s="8"/>
      <c r="D57" s="8">
        <v>1</v>
      </c>
      <c r="E57" s="8"/>
      <c r="F57" s="8">
        <v>31</v>
      </c>
      <c r="G57" s="8" t="str">
        <f t="shared" si="0"/>
        <v/>
      </c>
      <c r="I57" s="7" t="s">
        <v>207</v>
      </c>
      <c r="J57" s="8">
        <v>1</v>
      </c>
      <c r="K57" s="8"/>
      <c r="L57" s="8">
        <v>0</v>
      </c>
      <c r="M57" s="8"/>
      <c r="N57" s="8">
        <v>0</v>
      </c>
      <c r="O57" s="8"/>
      <c r="P57" s="24"/>
    </row>
    <row r="58" spans="1:16" x14ac:dyDescent="0.3">
      <c r="A58" s="7" t="s">
        <v>208</v>
      </c>
      <c r="B58" s="8">
        <v>153</v>
      </c>
      <c r="C58" s="8">
        <v>79</v>
      </c>
      <c r="D58" s="8">
        <v>162</v>
      </c>
      <c r="E58" s="8">
        <v>85</v>
      </c>
      <c r="F58" s="8">
        <v>170</v>
      </c>
      <c r="G58" s="8">
        <f t="shared" si="0"/>
        <v>100</v>
      </c>
      <c r="I58" s="7" t="s">
        <v>208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 t="e">
        <f t="shared" si="1"/>
        <v>#DIV/0!</v>
      </c>
      <c r="P58" s="24"/>
    </row>
    <row r="59" spans="1:16" x14ac:dyDescent="0.3">
      <c r="A59" s="7" t="s">
        <v>209</v>
      </c>
      <c r="B59" s="8">
        <v>1300</v>
      </c>
      <c r="C59" s="8">
        <v>960</v>
      </c>
      <c r="D59" s="8">
        <v>1215</v>
      </c>
      <c r="E59" s="8">
        <v>1629</v>
      </c>
      <c r="F59" s="8">
        <v>2102</v>
      </c>
      <c r="G59" s="8">
        <f t="shared" si="0"/>
        <v>29.036218538980968</v>
      </c>
      <c r="I59" s="7" t="s">
        <v>209</v>
      </c>
      <c r="J59" s="8">
        <v>54</v>
      </c>
      <c r="K59" s="8">
        <v>782</v>
      </c>
      <c r="L59" s="8">
        <v>1055</v>
      </c>
      <c r="M59" s="8">
        <v>379</v>
      </c>
      <c r="N59" s="8">
        <v>235</v>
      </c>
      <c r="O59" s="8"/>
      <c r="P59" s="24"/>
    </row>
    <row r="60" spans="1:16" x14ac:dyDescent="0.3">
      <c r="A60" s="7" t="s">
        <v>210</v>
      </c>
      <c r="B60" s="8">
        <v>14</v>
      </c>
      <c r="C60" s="8">
        <v>10</v>
      </c>
      <c r="D60" s="8">
        <v>17</v>
      </c>
      <c r="E60" s="8">
        <v>44</v>
      </c>
      <c r="F60" s="8">
        <v>199</v>
      </c>
      <c r="G60" s="8">
        <f t="shared" si="0"/>
        <v>352.27272727272725</v>
      </c>
      <c r="I60" s="7" t="s">
        <v>210</v>
      </c>
      <c r="J60" s="8">
        <v>152</v>
      </c>
      <c r="K60" s="8">
        <v>113</v>
      </c>
      <c r="L60" s="8">
        <v>143</v>
      </c>
      <c r="M60" s="8">
        <v>108</v>
      </c>
      <c r="N60" s="8">
        <v>225</v>
      </c>
      <c r="O60" s="8"/>
      <c r="P60" s="24"/>
    </row>
    <row r="61" spans="1:16" x14ac:dyDescent="0.3">
      <c r="A61" s="7" t="s">
        <v>301</v>
      </c>
      <c r="B61" s="8"/>
      <c r="C61" s="8"/>
      <c r="D61" s="8"/>
      <c r="E61" s="8"/>
      <c r="F61" s="8">
        <v>0</v>
      </c>
      <c r="G61" s="8" t="str">
        <f t="shared" si="0"/>
        <v/>
      </c>
      <c r="I61" s="7" t="s">
        <v>301</v>
      </c>
      <c r="J61" s="8"/>
      <c r="K61" s="8"/>
      <c r="L61" s="8"/>
      <c r="M61" s="8"/>
      <c r="N61" s="8">
        <v>0</v>
      </c>
      <c r="O61" s="8" t="str">
        <f t="shared" si="1"/>
        <v/>
      </c>
      <c r="P61" s="24"/>
    </row>
    <row r="62" spans="1:16" x14ac:dyDescent="0.3">
      <c r="A62" s="7" t="s">
        <v>211</v>
      </c>
      <c r="B62" s="8">
        <v>208</v>
      </c>
      <c r="C62" s="8">
        <v>37</v>
      </c>
      <c r="D62" s="8">
        <v>19</v>
      </c>
      <c r="E62" s="8">
        <v>26</v>
      </c>
      <c r="F62" s="8">
        <v>2</v>
      </c>
      <c r="G62" s="8">
        <f t="shared" si="0"/>
        <v>-92.307692307692307</v>
      </c>
      <c r="I62" s="7" t="s">
        <v>211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/>
      <c r="P62" s="24"/>
    </row>
    <row r="63" spans="1:16" x14ac:dyDescent="0.3">
      <c r="A63" s="7" t="s">
        <v>212</v>
      </c>
      <c r="B63" s="8">
        <v>0</v>
      </c>
      <c r="C63" s="8">
        <v>0</v>
      </c>
      <c r="D63" s="8">
        <v>0</v>
      </c>
      <c r="E63" s="8">
        <v>57</v>
      </c>
      <c r="F63" s="8">
        <v>47</v>
      </c>
      <c r="G63" s="8">
        <f t="shared" si="0"/>
        <v>-17.543859649122808</v>
      </c>
      <c r="I63" s="7" t="s">
        <v>212</v>
      </c>
      <c r="J63" s="8">
        <v>165</v>
      </c>
      <c r="K63" s="8">
        <v>206</v>
      </c>
      <c r="L63" s="8">
        <v>222</v>
      </c>
      <c r="M63" s="8">
        <v>388</v>
      </c>
      <c r="N63" s="8">
        <v>416</v>
      </c>
      <c r="O63" s="8">
        <f t="shared" si="1"/>
        <v>7.2164948453608249</v>
      </c>
      <c r="P63" s="24"/>
    </row>
    <row r="64" spans="1:16" x14ac:dyDescent="0.3">
      <c r="A64" s="7" t="s">
        <v>213</v>
      </c>
      <c r="B64" s="8">
        <v>3</v>
      </c>
      <c r="C64" s="8">
        <v>2</v>
      </c>
      <c r="D64" s="8">
        <v>1</v>
      </c>
      <c r="E64" s="8">
        <v>3</v>
      </c>
      <c r="F64" s="8">
        <v>1</v>
      </c>
      <c r="G64" s="8">
        <f t="shared" si="0"/>
        <v>-66.666666666666671</v>
      </c>
      <c r="I64" s="7" t="s">
        <v>213</v>
      </c>
      <c r="J64" s="8">
        <v>0</v>
      </c>
      <c r="K64" s="8">
        <v>0</v>
      </c>
      <c r="L64" s="8">
        <v>0</v>
      </c>
      <c r="M64" s="8">
        <v>0</v>
      </c>
      <c r="N64" s="8">
        <v>16</v>
      </c>
      <c r="O64" s="8" t="e">
        <f t="shared" si="1"/>
        <v>#DIV/0!</v>
      </c>
      <c r="P64" s="24"/>
    </row>
    <row r="65" spans="1:16" x14ac:dyDescent="0.3">
      <c r="A65" s="7" t="s">
        <v>214</v>
      </c>
      <c r="B65" s="8">
        <v>389</v>
      </c>
      <c r="C65" s="8">
        <v>349</v>
      </c>
      <c r="D65" s="8">
        <v>558</v>
      </c>
      <c r="E65" s="8">
        <v>771</v>
      </c>
      <c r="F65" s="8">
        <v>676</v>
      </c>
      <c r="G65" s="8">
        <f t="shared" si="0"/>
        <v>-12.321660181582361</v>
      </c>
      <c r="I65" s="7" t="s">
        <v>214</v>
      </c>
      <c r="J65" s="8">
        <v>0</v>
      </c>
      <c r="K65" s="8">
        <v>1</v>
      </c>
      <c r="L65" s="8">
        <v>10</v>
      </c>
      <c r="M65" s="8">
        <v>8</v>
      </c>
      <c r="N65" s="8">
        <v>1</v>
      </c>
      <c r="O65" s="8"/>
      <c r="P65" s="24"/>
    </row>
    <row r="66" spans="1:16" x14ac:dyDescent="0.3">
      <c r="A66" s="7" t="s">
        <v>215</v>
      </c>
      <c r="B66" s="8">
        <v>185</v>
      </c>
      <c r="C66" s="8">
        <v>68</v>
      </c>
      <c r="D66" s="8">
        <v>194</v>
      </c>
      <c r="E66" s="8">
        <v>469</v>
      </c>
      <c r="F66" s="8">
        <v>344</v>
      </c>
      <c r="G66" s="8">
        <f t="shared" si="0"/>
        <v>-26.652452025586353</v>
      </c>
      <c r="I66" s="7" t="s">
        <v>215</v>
      </c>
      <c r="J66" s="8">
        <v>396</v>
      </c>
      <c r="K66" s="8">
        <v>240</v>
      </c>
      <c r="L66" s="8">
        <v>425</v>
      </c>
      <c r="M66" s="8">
        <v>753</v>
      </c>
      <c r="N66" s="8">
        <v>373</v>
      </c>
      <c r="O66" s="8">
        <f t="shared" si="1"/>
        <v>-50.464807436918989</v>
      </c>
      <c r="P66" s="24"/>
    </row>
    <row r="67" spans="1:16" x14ac:dyDescent="0.3">
      <c r="A67" s="7" t="s">
        <v>216</v>
      </c>
      <c r="B67" s="8">
        <v>16</v>
      </c>
      <c r="C67" s="8">
        <v>35</v>
      </c>
      <c r="D67" s="8">
        <v>9</v>
      </c>
      <c r="E67" s="8">
        <v>40</v>
      </c>
      <c r="F67" s="8">
        <v>170</v>
      </c>
      <c r="G67" s="8">
        <f t="shared" si="0"/>
        <v>325</v>
      </c>
      <c r="I67" s="7" t="s">
        <v>216</v>
      </c>
      <c r="J67" s="8">
        <v>7</v>
      </c>
      <c r="K67" s="8">
        <v>10</v>
      </c>
      <c r="L67" s="8">
        <v>14</v>
      </c>
      <c r="M67" s="8">
        <v>15</v>
      </c>
      <c r="N67" s="8">
        <v>19</v>
      </c>
      <c r="O67" s="8"/>
      <c r="P67" s="24"/>
    </row>
    <row r="68" spans="1:16" x14ac:dyDescent="0.3">
      <c r="A68" s="7" t="s">
        <v>217</v>
      </c>
      <c r="B68" s="8">
        <v>539</v>
      </c>
      <c r="C68" s="8">
        <v>118</v>
      </c>
      <c r="D68" s="8">
        <v>99</v>
      </c>
      <c r="E68" s="8">
        <v>467</v>
      </c>
      <c r="F68" s="8">
        <v>528</v>
      </c>
      <c r="G68" s="8">
        <f t="shared" si="0"/>
        <v>13.062098501070663</v>
      </c>
      <c r="I68" s="7" t="s">
        <v>217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/>
      <c r="P68" s="24"/>
    </row>
    <row r="69" spans="1:16" x14ac:dyDescent="0.3">
      <c r="A69" s="7" t="s">
        <v>218</v>
      </c>
      <c r="B69" s="8">
        <v>0</v>
      </c>
      <c r="C69" s="8"/>
      <c r="D69" s="8">
        <v>0</v>
      </c>
      <c r="E69" s="8"/>
      <c r="F69" s="8"/>
      <c r="G69" s="8" t="str">
        <f t="shared" si="0"/>
        <v/>
      </c>
      <c r="I69" s="7" t="s">
        <v>218</v>
      </c>
      <c r="J69" s="8">
        <v>2</v>
      </c>
      <c r="K69" s="8"/>
      <c r="L69" s="8">
        <v>0</v>
      </c>
      <c r="M69" s="8"/>
      <c r="N69" s="8"/>
      <c r="O69" s="8" t="str">
        <f t="shared" ref="O69:O70" si="10">IF(M69&lt;&gt;"",((N69-M69)*100)/M69,"")</f>
        <v/>
      </c>
      <c r="P69" s="24"/>
    </row>
    <row r="70" spans="1:16" x14ac:dyDescent="0.3">
      <c r="A70" s="7" t="s">
        <v>219</v>
      </c>
      <c r="B70" s="8">
        <v>170</v>
      </c>
      <c r="C70" s="8">
        <v>62</v>
      </c>
      <c r="D70" s="8">
        <v>62</v>
      </c>
      <c r="E70" s="8">
        <v>58</v>
      </c>
      <c r="F70" s="8">
        <v>79</v>
      </c>
      <c r="G70" s="8">
        <f t="shared" si="0"/>
        <v>36.206896551724135</v>
      </c>
      <c r="I70" s="7" t="s">
        <v>219</v>
      </c>
      <c r="J70" s="8">
        <v>4</v>
      </c>
      <c r="K70" s="8">
        <v>0</v>
      </c>
      <c r="L70" s="8">
        <v>12</v>
      </c>
      <c r="M70" s="8">
        <v>14</v>
      </c>
      <c r="N70" s="8">
        <v>7</v>
      </c>
      <c r="O70" s="8">
        <f t="shared" si="10"/>
        <v>-50</v>
      </c>
      <c r="P70" s="24"/>
    </row>
    <row r="71" spans="1:16" x14ac:dyDescent="0.3">
      <c r="A71" s="7" t="s">
        <v>220</v>
      </c>
      <c r="B71" s="8"/>
      <c r="C71" s="8"/>
      <c r="D71" s="8">
        <v>0</v>
      </c>
      <c r="E71" s="8"/>
      <c r="F71" s="8">
        <v>0</v>
      </c>
      <c r="G71" s="8" t="str">
        <f t="shared" si="0"/>
        <v/>
      </c>
      <c r="I71" s="7" t="s">
        <v>220</v>
      </c>
      <c r="J71" s="8"/>
      <c r="K71" s="8"/>
      <c r="L71" s="8">
        <v>0</v>
      </c>
      <c r="M71" s="8"/>
      <c r="N71" s="8">
        <v>0</v>
      </c>
      <c r="O71" s="8"/>
      <c r="P71" s="24"/>
    </row>
    <row r="72" spans="1:16" x14ac:dyDescent="0.3">
      <c r="A72" s="7" t="s">
        <v>221</v>
      </c>
      <c r="B72" s="8">
        <v>195</v>
      </c>
      <c r="C72" s="8">
        <v>155</v>
      </c>
      <c r="D72" s="8">
        <v>120</v>
      </c>
      <c r="E72" s="8">
        <v>57</v>
      </c>
      <c r="F72" s="8">
        <v>37</v>
      </c>
      <c r="G72" s="8">
        <f t="shared" si="0"/>
        <v>-35.087719298245617</v>
      </c>
      <c r="I72" s="7" t="s">
        <v>221</v>
      </c>
      <c r="J72" s="8">
        <v>648</v>
      </c>
      <c r="K72" s="8">
        <v>394</v>
      </c>
      <c r="L72" s="8">
        <v>395</v>
      </c>
      <c r="M72" s="8">
        <v>266</v>
      </c>
      <c r="N72" s="8">
        <v>222</v>
      </c>
      <c r="O72" s="8">
        <f t="shared" si="1"/>
        <v>-16.541353383458645</v>
      </c>
      <c r="P72" s="24"/>
    </row>
    <row r="73" spans="1:16" x14ac:dyDescent="0.3">
      <c r="A73" s="7" t="s">
        <v>222</v>
      </c>
      <c r="B73" s="8">
        <v>15902</v>
      </c>
      <c r="C73" s="8">
        <v>13125</v>
      </c>
      <c r="D73" s="8">
        <v>17584</v>
      </c>
      <c r="E73" s="8">
        <v>22003</v>
      </c>
      <c r="F73" s="8">
        <v>24800</v>
      </c>
      <c r="G73" s="8">
        <f t="shared" si="0"/>
        <v>12.711902922328774</v>
      </c>
      <c r="I73" s="7" t="s">
        <v>222</v>
      </c>
      <c r="J73" s="8">
        <v>13451</v>
      </c>
      <c r="K73" s="8">
        <v>12290</v>
      </c>
      <c r="L73" s="8">
        <v>15024</v>
      </c>
      <c r="M73" s="8">
        <v>17652</v>
      </c>
      <c r="N73" s="8">
        <v>18982</v>
      </c>
      <c r="O73" s="8"/>
      <c r="P73" s="24"/>
    </row>
    <row r="74" spans="1:16" x14ac:dyDescent="0.3">
      <c r="A74" s="7" t="s">
        <v>223</v>
      </c>
      <c r="B74" s="8">
        <v>1721</v>
      </c>
      <c r="C74" s="8">
        <v>1583</v>
      </c>
      <c r="D74" s="8">
        <v>1301</v>
      </c>
      <c r="E74" s="8">
        <v>1351</v>
      </c>
      <c r="F74" s="8">
        <v>1567</v>
      </c>
      <c r="G74" s="8">
        <f t="shared" si="0"/>
        <v>15.988156920799408</v>
      </c>
      <c r="I74" s="7" t="s">
        <v>223</v>
      </c>
      <c r="J74" s="8">
        <v>326</v>
      </c>
      <c r="K74" s="8">
        <v>363</v>
      </c>
      <c r="L74" s="8">
        <v>225</v>
      </c>
      <c r="M74" s="8">
        <v>541</v>
      </c>
      <c r="N74" s="8">
        <v>387</v>
      </c>
      <c r="O74" s="8">
        <f t="shared" si="1"/>
        <v>-28.465804066543438</v>
      </c>
      <c r="P74" s="24"/>
    </row>
    <row r="75" spans="1:16" x14ac:dyDescent="0.3">
      <c r="A75" s="7" t="s">
        <v>224</v>
      </c>
      <c r="B75" s="8">
        <v>39</v>
      </c>
      <c r="C75" s="8">
        <v>11</v>
      </c>
      <c r="D75" s="8">
        <v>125</v>
      </c>
      <c r="E75" s="8">
        <v>72</v>
      </c>
      <c r="F75" s="8">
        <v>228</v>
      </c>
      <c r="G75" s="8">
        <f t="shared" si="0"/>
        <v>216.66666666666666</v>
      </c>
      <c r="I75" s="7" t="s">
        <v>224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 t="e">
        <f t="shared" si="1"/>
        <v>#DIV/0!</v>
      </c>
      <c r="P75" s="24"/>
    </row>
    <row r="76" spans="1:16" x14ac:dyDescent="0.3">
      <c r="A76" s="7" t="s">
        <v>292</v>
      </c>
      <c r="B76" s="8"/>
      <c r="C76" s="8">
        <v>9</v>
      </c>
      <c r="D76" s="8">
        <v>0</v>
      </c>
      <c r="E76" s="8"/>
      <c r="F76" s="8">
        <v>0</v>
      </c>
      <c r="G76" s="8" t="str">
        <f t="shared" si="0"/>
        <v/>
      </c>
      <c r="I76" s="7" t="s">
        <v>292</v>
      </c>
      <c r="J76" s="8"/>
      <c r="K76" s="8">
        <v>0</v>
      </c>
      <c r="L76" s="8">
        <v>0</v>
      </c>
      <c r="M76" s="8"/>
      <c r="N76" s="8">
        <v>0</v>
      </c>
      <c r="O76" s="8" t="str">
        <f t="shared" si="1"/>
        <v/>
      </c>
      <c r="P76" s="24"/>
    </row>
    <row r="77" spans="1:16" x14ac:dyDescent="0.3">
      <c r="A77" s="7" t="s">
        <v>225</v>
      </c>
      <c r="B77" s="8">
        <v>110</v>
      </c>
      <c r="C77" s="8">
        <v>130</v>
      </c>
      <c r="D77" s="8">
        <v>123</v>
      </c>
      <c r="E77" s="8">
        <v>78</v>
      </c>
      <c r="F77" s="8">
        <v>148</v>
      </c>
      <c r="G77" s="8">
        <f t="shared" si="0"/>
        <v>89.743589743589737</v>
      </c>
      <c r="I77" s="7" t="s">
        <v>225</v>
      </c>
      <c r="J77" s="8">
        <v>721</v>
      </c>
      <c r="K77" s="8">
        <v>436</v>
      </c>
      <c r="L77" s="8">
        <v>362</v>
      </c>
      <c r="M77" s="8">
        <v>405</v>
      </c>
      <c r="N77" s="8">
        <v>290</v>
      </c>
      <c r="O77" s="8">
        <f t="shared" si="1"/>
        <v>-28.395061728395063</v>
      </c>
      <c r="P77" s="24"/>
    </row>
    <row r="78" spans="1:16" x14ac:dyDescent="0.3">
      <c r="A78" s="7" t="s">
        <v>226</v>
      </c>
      <c r="B78" s="8"/>
      <c r="C78" s="8"/>
      <c r="D78" s="8">
        <v>9</v>
      </c>
      <c r="E78" s="8"/>
      <c r="F78" s="8"/>
      <c r="G78" s="8" t="str">
        <f t="shared" si="0"/>
        <v/>
      </c>
      <c r="I78" s="7" t="s">
        <v>226</v>
      </c>
      <c r="J78" s="8"/>
      <c r="K78" s="8"/>
      <c r="L78" s="8">
        <v>0</v>
      </c>
      <c r="M78" s="8"/>
      <c r="N78" s="8"/>
      <c r="O78" s="8"/>
      <c r="P78" s="24"/>
    </row>
    <row r="79" spans="1:16" x14ac:dyDescent="0.3">
      <c r="A79" s="7" t="s">
        <v>297</v>
      </c>
      <c r="B79" s="8"/>
      <c r="C79" s="8"/>
      <c r="D79" s="8"/>
      <c r="E79" s="8"/>
      <c r="F79" s="8">
        <v>31</v>
      </c>
      <c r="G79" s="8" t="str">
        <f t="shared" si="0"/>
        <v/>
      </c>
      <c r="I79" s="7" t="s">
        <v>297</v>
      </c>
      <c r="J79" s="8"/>
      <c r="K79" s="8"/>
      <c r="L79" s="8"/>
      <c r="M79" s="8"/>
      <c r="N79" s="8">
        <v>0</v>
      </c>
      <c r="O79" s="8"/>
      <c r="P79" s="24"/>
    </row>
    <row r="80" spans="1:16" x14ac:dyDescent="0.3">
      <c r="A80" s="7" t="s">
        <v>227</v>
      </c>
      <c r="B80" s="8">
        <v>425</v>
      </c>
      <c r="C80" s="8">
        <v>668</v>
      </c>
      <c r="D80" s="8">
        <v>682</v>
      </c>
      <c r="E80" s="8">
        <v>660</v>
      </c>
      <c r="F80" s="8">
        <v>959</v>
      </c>
      <c r="G80" s="8">
        <f t="shared" si="0"/>
        <v>45.303030303030305</v>
      </c>
      <c r="I80" s="7" t="s">
        <v>227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 t="e">
        <f t="shared" si="1"/>
        <v>#DIV/0!</v>
      </c>
      <c r="P80" s="24"/>
    </row>
    <row r="81" spans="1:16" x14ac:dyDescent="0.3">
      <c r="A81" s="7" t="s">
        <v>228</v>
      </c>
      <c r="B81" s="8">
        <v>207</v>
      </c>
      <c r="C81" s="8">
        <v>54</v>
      </c>
      <c r="D81" s="8">
        <v>96</v>
      </c>
      <c r="E81" s="8">
        <v>110</v>
      </c>
      <c r="F81" s="8">
        <v>41</v>
      </c>
      <c r="G81" s="8">
        <f t="shared" si="0"/>
        <v>-62.727272727272727</v>
      </c>
      <c r="I81" s="7" t="s">
        <v>228</v>
      </c>
      <c r="J81" s="8">
        <v>0</v>
      </c>
      <c r="K81" s="8">
        <v>0</v>
      </c>
      <c r="L81" s="8">
        <v>13</v>
      </c>
      <c r="M81" s="8">
        <v>87</v>
      </c>
      <c r="N81" s="8">
        <v>10</v>
      </c>
      <c r="O81" s="8">
        <f t="shared" si="1"/>
        <v>-88.505747126436788</v>
      </c>
      <c r="P81" s="24"/>
    </row>
    <row r="82" spans="1:16" x14ac:dyDescent="0.3">
      <c r="A82" s="7" t="s">
        <v>229</v>
      </c>
      <c r="B82" s="8">
        <v>1152</v>
      </c>
      <c r="C82" s="8">
        <v>168</v>
      </c>
      <c r="D82" s="8">
        <v>388</v>
      </c>
      <c r="E82" s="8">
        <v>546</v>
      </c>
      <c r="F82" s="8">
        <v>829</v>
      </c>
      <c r="G82" s="8">
        <f t="shared" si="0"/>
        <v>51.831501831501832</v>
      </c>
      <c r="I82" s="7" t="s">
        <v>229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 t="e">
        <f t="shared" si="1"/>
        <v>#DIV/0!</v>
      </c>
      <c r="P82" s="24"/>
    </row>
    <row r="83" spans="1:16" x14ac:dyDescent="0.3">
      <c r="A83" s="7" t="s">
        <v>230</v>
      </c>
      <c r="B83" s="8"/>
      <c r="C83" s="8"/>
      <c r="D83" s="8"/>
      <c r="E83" s="8"/>
      <c r="F83" s="8">
        <v>33</v>
      </c>
      <c r="G83" s="8" t="str">
        <f t="shared" si="0"/>
        <v/>
      </c>
      <c r="I83" s="7" t="s">
        <v>230</v>
      </c>
      <c r="J83" s="8"/>
      <c r="K83" s="8"/>
      <c r="L83" s="8"/>
      <c r="M83" s="8"/>
      <c r="N83" s="8">
        <v>0</v>
      </c>
      <c r="O83" s="8"/>
      <c r="P83" s="24"/>
    </row>
    <row r="84" spans="1:16" x14ac:dyDescent="0.3">
      <c r="A84" s="7" t="s">
        <v>231</v>
      </c>
      <c r="B84" s="8">
        <v>170</v>
      </c>
      <c r="C84" s="8"/>
      <c r="D84" s="8">
        <v>286</v>
      </c>
      <c r="E84" s="8">
        <v>110</v>
      </c>
      <c r="F84" s="8">
        <v>392</v>
      </c>
      <c r="G84" s="8">
        <f t="shared" si="0"/>
        <v>256.36363636363637</v>
      </c>
      <c r="I84" s="7" t="s">
        <v>231</v>
      </c>
      <c r="J84" s="8">
        <v>0</v>
      </c>
      <c r="K84" s="8"/>
      <c r="L84" s="8">
        <v>0</v>
      </c>
      <c r="M84" s="8">
        <v>0</v>
      </c>
      <c r="N84" s="8">
        <v>0</v>
      </c>
      <c r="O84" s="8"/>
      <c r="P84" s="24"/>
    </row>
    <row r="85" spans="1:16" x14ac:dyDescent="0.3">
      <c r="A85" s="7" t="s">
        <v>293</v>
      </c>
      <c r="B85" s="8">
        <v>3</v>
      </c>
      <c r="C85" s="8"/>
      <c r="D85" s="8"/>
      <c r="E85" s="8"/>
      <c r="F85" s="8"/>
      <c r="G85" s="8" t="str">
        <f t="shared" si="0"/>
        <v/>
      </c>
      <c r="I85" s="7" t="s">
        <v>293</v>
      </c>
      <c r="J85" s="8">
        <v>0</v>
      </c>
      <c r="K85" s="8"/>
      <c r="L85" s="8"/>
      <c r="M85" s="8"/>
      <c r="N85" s="8"/>
      <c r="O85" s="8"/>
      <c r="P85" s="24"/>
    </row>
    <row r="86" spans="1:16" x14ac:dyDescent="0.3">
      <c r="A86" s="7" t="s">
        <v>232</v>
      </c>
      <c r="B86" s="8">
        <v>235</v>
      </c>
      <c r="C86" s="8">
        <v>175</v>
      </c>
      <c r="D86" s="8">
        <v>288</v>
      </c>
      <c r="E86" s="8">
        <v>278</v>
      </c>
      <c r="F86" s="8">
        <v>226</v>
      </c>
      <c r="G86" s="8">
        <f t="shared" ref="G86:G147" si="11">IF(E86&lt;&gt;"",((F86-E86)*100)/E86,"")</f>
        <v>-18.705035971223023</v>
      </c>
      <c r="I86" s="7" t="s">
        <v>232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/>
      <c r="P86" s="24"/>
    </row>
    <row r="87" spans="1:16" x14ac:dyDescent="0.3">
      <c r="A87" s="7" t="s">
        <v>233</v>
      </c>
      <c r="B87" s="8">
        <v>61</v>
      </c>
      <c r="C87" s="8">
        <v>50</v>
      </c>
      <c r="D87" s="8">
        <v>66</v>
      </c>
      <c r="E87" s="8">
        <v>69</v>
      </c>
      <c r="F87" s="8">
        <v>86</v>
      </c>
      <c r="G87" s="8">
        <f t="shared" si="11"/>
        <v>24.637681159420289</v>
      </c>
      <c r="I87" s="7" t="s">
        <v>233</v>
      </c>
      <c r="J87" s="8">
        <v>0</v>
      </c>
      <c r="K87" s="8">
        <v>0</v>
      </c>
      <c r="L87" s="8">
        <v>0</v>
      </c>
      <c r="M87" s="8">
        <v>275</v>
      </c>
      <c r="N87" s="8">
        <v>49</v>
      </c>
      <c r="O87" s="8"/>
      <c r="P87" s="24"/>
    </row>
    <row r="88" spans="1:16" x14ac:dyDescent="0.3">
      <c r="A88" s="7" t="s">
        <v>234</v>
      </c>
      <c r="B88" s="8">
        <v>8</v>
      </c>
      <c r="C88" s="8">
        <v>1</v>
      </c>
      <c r="D88" s="8">
        <v>9</v>
      </c>
      <c r="E88" s="8">
        <v>5</v>
      </c>
      <c r="F88" s="8">
        <v>9</v>
      </c>
      <c r="G88" s="8">
        <f t="shared" si="11"/>
        <v>80</v>
      </c>
      <c r="I88" s="7" t="s">
        <v>234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/>
      <c r="P88" s="24"/>
    </row>
    <row r="89" spans="1:16" x14ac:dyDescent="0.3">
      <c r="A89" s="7" t="s">
        <v>302</v>
      </c>
      <c r="B89" s="8"/>
      <c r="C89" s="8"/>
      <c r="D89" s="8"/>
      <c r="E89" s="8"/>
      <c r="F89" s="8">
        <v>27</v>
      </c>
      <c r="G89" s="8" t="str">
        <f t="shared" si="11"/>
        <v/>
      </c>
      <c r="I89" s="7" t="s">
        <v>302</v>
      </c>
      <c r="J89" s="8"/>
      <c r="K89" s="8"/>
      <c r="L89" s="8"/>
      <c r="M89" s="8"/>
      <c r="N89" s="8">
        <v>0</v>
      </c>
      <c r="O89" s="8"/>
      <c r="P89" s="24"/>
    </row>
    <row r="90" spans="1:16" x14ac:dyDescent="0.3">
      <c r="A90" s="7" t="s">
        <v>235</v>
      </c>
      <c r="B90" s="8">
        <v>0</v>
      </c>
      <c r="C90" s="8">
        <v>12</v>
      </c>
      <c r="D90" s="8">
        <v>20</v>
      </c>
      <c r="E90" s="8">
        <v>4</v>
      </c>
      <c r="F90" s="8">
        <v>60</v>
      </c>
      <c r="G90" s="8">
        <f t="shared" si="11"/>
        <v>1400</v>
      </c>
      <c r="I90" s="7" t="s">
        <v>235</v>
      </c>
      <c r="J90" s="8">
        <v>8</v>
      </c>
      <c r="K90" s="8">
        <v>7</v>
      </c>
      <c r="L90" s="8">
        <v>6</v>
      </c>
      <c r="M90" s="8">
        <v>4</v>
      </c>
      <c r="N90" s="8">
        <v>3</v>
      </c>
      <c r="O90" s="8">
        <f t="shared" ref="O90:O147" si="12">IF(M90&lt;&gt;"",((N90-M90)*100)/M90,"")</f>
        <v>-25</v>
      </c>
      <c r="P90" s="24"/>
    </row>
    <row r="91" spans="1:16" x14ac:dyDescent="0.3">
      <c r="A91" s="7" t="s">
        <v>236</v>
      </c>
      <c r="B91" s="8"/>
      <c r="C91" s="8"/>
      <c r="D91" s="8">
        <v>3</v>
      </c>
      <c r="E91" s="8"/>
      <c r="F91" s="8"/>
      <c r="G91" s="8" t="str">
        <f t="shared" si="11"/>
        <v/>
      </c>
      <c r="I91" s="7" t="s">
        <v>236</v>
      </c>
      <c r="J91" s="8"/>
      <c r="K91" s="8"/>
      <c r="L91" s="8">
        <v>0</v>
      </c>
      <c r="M91" s="8"/>
      <c r="N91" s="8"/>
      <c r="O91" s="8"/>
      <c r="P91" s="24"/>
    </row>
    <row r="92" spans="1:16" x14ac:dyDescent="0.3">
      <c r="A92" s="7" t="s">
        <v>237</v>
      </c>
      <c r="B92" s="8">
        <v>100</v>
      </c>
      <c r="C92" s="8">
        <v>149</v>
      </c>
      <c r="D92" s="8">
        <v>78</v>
      </c>
      <c r="E92" s="8">
        <v>101</v>
      </c>
      <c r="F92" s="8">
        <v>157</v>
      </c>
      <c r="G92" s="8">
        <f t="shared" si="11"/>
        <v>55.445544554455445</v>
      </c>
      <c r="I92" s="7" t="s">
        <v>237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/>
      <c r="P92" s="24"/>
    </row>
    <row r="93" spans="1:16" x14ac:dyDescent="0.3">
      <c r="A93" s="7" t="s">
        <v>238</v>
      </c>
      <c r="B93" s="8">
        <v>14555</v>
      </c>
      <c r="C93" s="8">
        <v>13015</v>
      </c>
      <c r="D93" s="8">
        <v>16774</v>
      </c>
      <c r="E93" s="8">
        <v>16862</v>
      </c>
      <c r="F93" s="8">
        <v>17197</v>
      </c>
      <c r="G93" s="8">
        <f t="shared" si="11"/>
        <v>1.9867156920887201</v>
      </c>
      <c r="I93" s="7" t="s">
        <v>238</v>
      </c>
      <c r="J93" s="8">
        <v>8020</v>
      </c>
      <c r="K93" s="8">
        <v>5468</v>
      </c>
      <c r="L93" s="8">
        <v>5295</v>
      </c>
      <c r="M93" s="8">
        <v>7193</v>
      </c>
      <c r="N93" s="8">
        <v>8283</v>
      </c>
      <c r="O93" s="8"/>
      <c r="P93" s="24"/>
    </row>
    <row r="94" spans="1:16" x14ac:dyDescent="0.3">
      <c r="A94" s="7" t="s">
        <v>239</v>
      </c>
      <c r="B94" s="8"/>
      <c r="C94" s="8"/>
      <c r="D94" s="8">
        <v>2</v>
      </c>
      <c r="E94" s="8"/>
      <c r="F94" s="8">
        <v>3</v>
      </c>
      <c r="G94" s="8" t="str">
        <f t="shared" si="11"/>
        <v/>
      </c>
      <c r="I94" s="7" t="s">
        <v>239</v>
      </c>
      <c r="J94" s="8"/>
      <c r="K94" s="8"/>
      <c r="L94" s="8">
        <v>0</v>
      </c>
      <c r="M94" s="8"/>
      <c r="N94" s="8">
        <v>0</v>
      </c>
      <c r="O94" s="8"/>
      <c r="P94" s="24"/>
    </row>
    <row r="95" spans="1:16" x14ac:dyDescent="0.3">
      <c r="A95" s="7" t="s">
        <v>240</v>
      </c>
      <c r="B95" s="8"/>
      <c r="C95" s="8">
        <v>13</v>
      </c>
      <c r="D95" s="8"/>
      <c r="E95" s="8">
        <v>1</v>
      </c>
      <c r="F95" s="8">
        <v>7</v>
      </c>
      <c r="G95" s="8">
        <f t="shared" si="11"/>
        <v>600</v>
      </c>
      <c r="I95" s="7" t="s">
        <v>240</v>
      </c>
      <c r="J95" s="8"/>
      <c r="K95" s="8">
        <v>0</v>
      </c>
      <c r="L95" s="8"/>
      <c r="M95" s="8">
        <v>0</v>
      </c>
      <c r="N95" s="8">
        <v>0</v>
      </c>
      <c r="O95" s="8" t="e">
        <f t="shared" si="12"/>
        <v>#DIV/0!</v>
      </c>
      <c r="P95" s="24"/>
    </row>
    <row r="96" spans="1:16" x14ac:dyDescent="0.3">
      <c r="A96" s="7" t="s">
        <v>241</v>
      </c>
      <c r="B96" s="8">
        <v>537</v>
      </c>
      <c r="C96" s="8">
        <v>876</v>
      </c>
      <c r="D96" s="8">
        <v>1465</v>
      </c>
      <c r="E96" s="8">
        <v>1883</v>
      </c>
      <c r="F96" s="8">
        <v>1943</v>
      </c>
      <c r="G96" s="8">
        <f t="shared" si="11"/>
        <v>3.186404673393521</v>
      </c>
      <c r="I96" s="7" t="s">
        <v>241</v>
      </c>
      <c r="J96" s="8">
        <v>0</v>
      </c>
      <c r="K96" s="8">
        <v>0</v>
      </c>
      <c r="L96" s="8">
        <v>12</v>
      </c>
      <c r="M96" s="8">
        <v>92</v>
      </c>
      <c r="N96" s="8">
        <v>125</v>
      </c>
      <c r="O96" s="8"/>
      <c r="P96" s="24"/>
    </row>
    <row r="97" spans="1:16" x14ac:dyDescent="0.3">
      <c r="A97" s="7" t="s">
        <v>242</v>
      </c>
      <c r="B97" s="8">
        <v>161</v>
      </c>
      <c r="C97" s="8">
        <v>54</v>
      </c>
      <c r="D97" s="8">
        <v>176</v>
      </c>
      <c r="E97" s="8">
        <v>69</v>
      </c>
      <c r="F97" s="8">
        <v>37</v>
      </c>
      <c r="G97" s="8">
        <f t="shared" si="11"/>
        <v>-46.376811594202898</v>
      </c>
      <c r="I97" s="7" t="s">
        <v>242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/>
      <c r="P97" s="24"/>
    </row>
    <row r="98" spans="1:16" x14ac:dyDescent="0.3">
      <c r="A98" s="7" t="s">
        <v>298</v>
      </c>
      <c r="B98" s="8">
        <v>0</v>
      </c>
      <c r="C98" s="8"/>
      <c r="D98" s="8"/>
      <c r="E98" s="8"/>
      <c r="F98" s="8"/>
      <c r="G98" s="8" t="str">
        <f t="shared" si="11"/>
        <v/>
      </c>
      <c r="I98" s="7" t="s">
        <v>298</v>
      </c>
      <c r="J98" s="8">
        <v>0</v>
      </c>
      <c r="K98" s="8"/>
      <c r="L98" s="8"/>
      <c r="M98" s="8"/>
      <c r="N98" s="8"/>
      <c r="O98" s="8"/>
      <c r="P98" s="24"/>
    </row>
    <row r="99" spans="1:16" x14ac:dyDescent="0.3">
      <c r="A99" s="7" t="s">
        <v>243</v>
      </c>
      <c r="B99" s="8">
        <v>78</v>
      </c>
      <c r="C99" s="8">
        <v>184</v>
      </c>
      <c r="D99" s="8">
        <v>287</v>
      </c>
      <c r="E99" s="8">
        <v>178</v>
      </c>
      <c r="F99" s="8">
        <v>201</v>
      </c>
      <c r="G99" s="8">
        <f t="shared" si="11"/>
        <v>12.921348314606741</v>
      </c>
      <c r="I99" s="7" t="s">
        <v>243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/>
      <c r="P99" s="24"/>
    </row>
    <row r="100" spans="1:16" x14ac:dyDescent="0.3">
      <c r="A100" s="7" t="s">
        <v>244</v>
      </c>
      <c r="B100" s="8">
        <v>0</v>
      </c>
      <c r="C100" s="8">
        <v>3</v>
      </c>
      <c r="D100" s="8"/>
      <c r="E100" s="8"/>
      <c r="F100" s="8">
        <v>4</v>
      </c>
      <c r="G100" s="8" t="str">
        <f t="shared" si="11"/>
        <v/>
      </c>
      <c r="I100" s="7" t="s">
        <v>244</v>
      </c>
      <c r="J100" s="8">
        <v>0</v>
      </c>
      <c r="K100" s="8">
        <v>0</v>
      </c>
      <c r="L100" s="8"/>
      <c r="M100" s="8"/>
      <c r="N100" s="8">
        <v>0</v>
      </c>
      <c r="O100" s="8"/>
      <c r="P100" s="24"/>
    </row>
    <row r="101" spans="1:16" x14ac:dyDescent="0.3">
      <c r="A101" s="7" t="s">
        <v>245</v>
      </c>
      <c r="B101" s="8"/>
      <c r="C101" s="8">
        <v>2</v>
      </c>
      <c r="D101" s="8"/>
      <c r="E101" s="8"/>
      <c r="F101" s="8"/>
      <c r="G101" s="8" t="str">
        <f t="shared" si="11"/>
        <v/>
      </c>
      <c r="I101" s="7" t="s">
        <v>245</v>
      </c>
      <c r="J101" s="8"/>
      <c r="K101" s="8">
        <v>0</v>
      </c>
      <c r="L101" s="8"/>
      <c r="M101" s="8"/>
      <c r="N101" s="8"/>
      <c r="O101" s="8"/>
      <c r="P101" s="24"/>
    </row>
    <row r="102" spans="1:16" x14ac:dyDescent="0.3">
      <c r="A102" s="7" t="s">
        <v>246</v>
      </c>
      <c r="B102" s="8">
        <v>0</v>
      </c>
      <c r="C102" s="8"/>
      <c r="D102" s="8"/>
      <c r="E102" s="8"/>
      <c r="F102" s="8"/>
      <c r="G102" s="8" t="str">
        <f t="shared" si="11"/>
        <v/>
      </c>
      <c r="I102" s="7" t="s">
        <v>246</v>
      </c>
      <c r="J102" s="8">
        <v>0</v>
      </c>
      <c r="K102" s="8"/>
      <c r="L102" s="8"/>
      <c r="M102" s="8"/>
      <c r="N102" s="8"/>
      <c r="O102" s="8"/>
      <c r="P102" s="24"/>
    </row>
    <row r="103" spans="1:16" x14ac:dyDescent="0.3">
      <c r="A103" s="7" t="s">
        <v>247</v>
      </c>
      <c r="B103" s="8">
        <v>3</v>
      </c>
      <c r="C103" s="8"/>
      <c r="D103" s="8">
        <v>10</v>
      </c>
      <c r="E103" s="8"/>
      <c r="F103" s="8">
        <v>0</v>
      </c>
      <c r="G103" s="8" t="str">
        <f t="shared" si="11"/>
        <v/>
      </c>
      <c r="I103" s="7" t="s">
        <v>247</v>
      </c>
      <c r="J103" s="8">
        <v>0</v>
      </c>
      <c r="K103" s="8"/>
      <c r="L103" s="8">
        <v>0</v>
      </c>
      <c r="M103" s="8"/>
      <c r="N103" s="8">
        <v>0</v>
      </c>
      <c r="O103" s="8"/>
      <c r="P103" s="24"/>
    </row>
    <row r="104" spans="1:16" x14ac:dyDescent="0.3">
      <c r="A104" s="7" t="s">
        <v>248</v>
      </c>
      <c r="B104" s="8">
        <v>70</v>
      </c>
      <c r="C104" s="8">
        <v>92</v>
      </c>
      <c r="D104" s="8">
        <v>139</v>
      </c>
      <c r="E104" s="8">
        <v>261</v>
      </c>
      <c r="F104" s="8">
        <v>283</v>
      </c>
      <c r="G104" s="8">
        <f t="shared" si="11"/>
        <v>8.4291187739463602</v>
      </c>
      <c r="I104" s="7" t="s">
        <v>248</v>
      </c>
      <c r="J104" s="8">
        <v>2</v>
      </c>
      <c r="K104" s="8">
        <v>0</v>
      </c>
      <c r="L104" s="8">
        <v>0</v>
      </c>
      <c r="M104" s="8">
        <v>0</v>
      </c>
      <c r="N104" s="8">
        <v>0</v>
      </c>
      <c r="O104" s="8"/>
      <c r="P104" s="24"/>
    </row>
    <row r="105" spans="1:16" x14ac:dyDescent="0.3">
      <c r="A105" s="7" t="s">
        <v>249</v>
      </c>
      <c r="B105" s="8">
        <v>2</v>
      </c>
      <c r="C105" s="8">
        <v>6</v>
      </c>
      <c r="D105" s="8">
        <v>27</v>
      </c>
      <c r="E105" s="8">
        <v>1</v>
      </c>
      <c r="F105" s="8">
        <v>10</v>
      </c>
      <c r="G105" s="8">
        <f t="shared" si="11"/>
        <v>900</v>
      </c>
      <c r="I105" s="7" t="s">
        <v>249</v>
      </c>
      <c r="J105" s="8">
        <v>0</v>
      </c>
      <c r="K105" s="8">
        <v>0</v>
      </c>
      <c r="L105" s="8">
        <v>8</v>
      </c>
      <c r="M105" s="8">
        <v>0</v>
      </c>
      <c r="N105" s="8">
        <v>0</v>
      </c>
      <c r="O105" s="8"/>
      <c r="P105" s="24"/>
    </row>
    <row r="106" spans="1:16" x14ac:dyDescent="0.3">
      <c r="A106" s="7" t="s">
        <v>294</v>
      </c>
      <c r="B106" s="8"/>
      <c r="C106" s="8"/>
      <c r="D106" s="8">
        <v>2</v>
      </c>
      <c r="E106" s="8"/>
      <c r="F106" s="8">
        <v>24</v>
      </c>
      <c r="G106" s="8" t="str">
        <f t="shared" si="11"/>
        <v/>
      </c>
      <c r="I106" s="7" t="s">
        <v>294</v>
      </c>
      <c r="J106" s="8"/>
      <c r="K106" s="8"/>
      <c r="L106" s="8">
        <v>0</v>
      </c>
      <c r="M106" s="8"/>
      <c r="N106" s="8">
        <v>0</v>
      </c>
      <c r="O106" s="8"/>
      <c r="P106" s="24"/>
    </row>
    <row r="107" spans="1:16" x14ac:dyDescent="0.3">
      <c r="A107" s="7" t="s">
        <v>250</v>
      </c>
      <c r="B107" s="8">
        <v>88</v>
      </c>
      <c r="C107" s="8">
        <v>8</v>
      </c>
      <c r="D107" s="8">
        <v>12</v>
      </c>
      <c r="E107" s="8">
        <v>13</v>
      </c>
      <c r="F107" s="8">
        <v>0</v>
      </c>
      <c r="G107" s="8">
        <f t="shared" si="11"/>
        <v>-100</v>
      </c>
      <c r="I107" s="7" t="s">
        <v>250</v>
      </c>
      <c r="J107" s="8">
        <v>134</v>
      </c>
      <c r="K107" s="8">
        <v>85</v>
      </c>
      <c r="L107" s="8">
        <v>10</v>
      </c>
      <c r="M107" s="8">
        <v>0</v>
      </c>
      <c r="N107" s="8">
        <v>262</v>
      </c>
      <c r="O107" s="8"/>
      <c r="P107" s="24"/>
    </row>
    <row r="108" spans="1:16" x14ac:dyDescent="0.3">
      <c r="A108" s="7" t="s">
        <v>251</v>
      </c>
      <c r="B108" s="8">
        <v>54777</v>
      </c>
      <c r="C108" s="8">
        <v>51022</v>
      </c>
      <c r="D108" s="8">
        <v>64391</v>
      </c>
      <c r="E108" s="8">
        <v>66352</v>
      </c>
      <c r="F108" s="8">
        <v>73923</v>
      </c>
      <c r="G108" s="8">
        <f t="shared" si="11"/>
        <v>11.410356884494815</v>
      </c>
      <c r="I108" s="7" t="s">
        <v>251</v>
      </c>
      <c r="J108" s="8">
        <v>45116</v>
      </c>
      <c r="K108" s="8">
        <v>36500</v>
      </c>
      <c r="L108" s="8">
        <v>63236</v>
      </c>
      <c r="M108" s="8">
        <v>68734</v>
      </c>
      <c r="N108" s="8">
        <v>70675</v>
      </c>
      <c r="O108" s="8"/>
      <c r="P108" s="24"/>
    </row>
    <row r="109" spans="1:16" x14ac:dyDescent="0.3">
      <c r="A109" s="7" t="s">
        <v>252</v>
      </c>
      <c r="B109" s="8">
        <v>316</v>
      </c>
      <c r="C109" s="8">
        <v>46</v>
      </c>
      <c r="D109" s="8">
        <v>0</v>
      </c>
      <c r="E109" s="8">
        <v>220</v>
      </c>
      <c r="F109" s="8">
        <v>0</v>
      </c>
      <c r="G109" s="8">
        <f t="shared" si="11"/>
        <v>-100</v>
      </c>
      <c r="I109" s="7" t="s">
        <v>252</v>
      </c>
      <c r="J109" s="8">
        <v>0</v>
      </c>
      <c r="K109" s="8">
        <v>0</v>
      </c>
      <c r="L109" s="8">
        <v>10</v>
      </c>
      <c r="M109" s="8">
        <v>19</v>
      </c>
      <c r="N109" s="8">
        <v>18</v>
      </c>
      <c r="O109" s="8"/>
      <c r="P109" s="24"/>
    </row>
    <row r="110" spans="1:16" x14ac:dyDescent="0.3">
      <c r="A110" s="7" t="s">
        <v>253</v>
      </c>
      <c r="B110" s="8">
        <v>2</v>
      </c>
      <c r="C110" s="8">
        <v>4</v>
      </c>
      <c r="D110" s="8">
        <v>21</v>
      </c>
      <c r="E110" s="8">
        <v>106</v>
      </c>
      <c r="F110" s="8">
        <v>378</v>
      </c>
      <c r="G110" s="8">
        <f t="shared" si="11"/>
        <v>256.60377358490564</v>
      </c>
      <c r="I110" s="7" t="s">
        <v>253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 t="e">
        <f t="shared" si="12"/>
        <v>#DIV/0!</v>
      </c>
      <c r="P110" s="24"/>
    </row>
    <row r="111" spans="1:16" x14ac:dyDescent="0.3">
      <c r="A111" s="7" t="s">
        <v>254</v>
      </c>
      <c r="B111" s="8"/>
      <c r="C111" s="8"/>
      <c r="D111" s="8"/>
      <c r="E111" s="8">
        <v>0</v>
      </c>
      <c r="F111" s="8">
        <v>37</v>
      </c>
      <c r="G111" s="8" t="e">
        <f t="shared" si="11"/>
        <v>#DIV/0!</v>
      </c>
      <c r="I111" s="7" t="s">
        <v>254</v>
      </c>
      <c r="J111" s="8"/>
      <c r="K111" s="8"/>
      <c r="L111" s="8"/>
      <c r="M111" s="8">
        <v>130</v>
      </c>
      <c r="N111" s="8">
        <v>137</v>
      </c>
      <c r="O111" s="8">
        <f t="shared" si="12"/>
        <v>5.384615384615385</v>
      </c>
      <c r="P111" s="24"/>
    </row>
    <row r="112" spans="1:16" x14ac:dyDescent="0.3">
      <c r="A112" s="7" t="s">
        <v>255</v>
      </c>
      <c r="B112" s="8">
        <v>313</v>
      </c>
      <c r="C112" s="8">
        <v>1214</v>
      </c>
      <c r="D112" s="8">
        <v>2404</v>
      </c>
      <c r="E112" s="8">
        <v>4618</v>
      </c>
      <c r="F112" s="8">
        <v>989</v>
      </c>
      <c r="G112" s="8">
        <f t="shared" si="11"/>
        <v>-78.583802511909923</v>
      </c>
      <c r="I112" s="7" t="s">
        <v>255</v>
      </c>
      <c r="J112" s="8">
        <v>4</v>
      </c>
      <c r="K112" s="8">
        <v>1</v>
      </c>
      <c r="L112" s="8">
        <v>0</v>
      </c>
      <c r="M112" s="8">
        <v>83</v>
      </c>
      <c r="N112" s="8">
        <v>140</v>
      </c>
      <c r="O112" s="8"/>
      <c r="P112" s="24"/>
    </row>
    <row r="113" spans="1:16" x14ac:dyDescent="0.3">
      <c r="A113" s="7" t="s">
        <v>256</v>
      </c>
      <c r="B113" s="8"/>
      <c r="C113" s="8"/>
      <c r="D113" s="8"/>
      <c r="E113" s="8">
        <v>18</v>
      </c>
      <c r="F113" s="8">
        <v>22</v>
      </c>
      <c r="G113" s="8">
        <f t="shared" si="11"/>
        <v>22.222222222222221</v>
      </c>
      <c r="I113" s="7" t="s">
        <v>256</v>
      </c>
      <c r="J113" s="8"/>
      <c r="K113" s="8"/>
      <c r="L113" s="8"/>
      <c r="M113" s="8">
        <v>0</v>
      </c>
      <c r="N113" s="8">
        <v>0</v>
      </c>
      <c r="O113" s="8" t="e">
        <f t="shared" si="12"/>
        <v>#DIV/0!</v>
      </c>
      <c r="P113" s="24"/>
    </row>
    <row r="114" spans="1:16" x14ac:dyDescent="0.3">
      <c r="A114" s="7" t="s">
        <v>257</v>
      </c>
      <c r="B114" s="8">
        <v>1779</v>
      </c>
      <c r="C114" s="8">
        <v>1748</v>
      </c>
      <c r="D114" s="8">
        <v>1509</v>
      </c>
      <c r="E114" s="8">
        <v>2317</v>
      </c>
      <c r="F114" s="8">
        <v>2651</v>
      </c>
      <c r="G114" s="8">
        <f t="shared" si="11"/>
        <v>14.41519205869659</v>
      </c>
      <c r="I114" s="7" t="s">
        <v>257</v>
      </c>
      <c r="J114" s="8">
        <v>73</v>
      </c>
      <c r="K114" s="8">
        <v>13</v>
      </c>
      <c r="L114" s="8">
        <v>12</v>
      </c>
      <c r="M114" s="8">
        <v>183</v>
      </c>
      <c r="N114" s="8">
        <v>207</v>
      </c>
      <c r="O114" s="8">
        <f t="shared" si="12"/>
        <v>13.114754098360656</v>
      </c>
      <c r="P114" s="24"/>
    </row>
    <row r="115" spans="1:16" x14ac:dyDescent="0.3">
      <c r="A115" s="7" t="s">
        <v>258</v>
      </c>
      <c r="B115" s="8">
        <v>22721</v>
      </c>
      <c r="C115" s="8">
        <v>22602</v>
      </c>
      <c r="D115" s="8">
        <v>28306</v>
      </c>
      <c r="E115" s="8">
        <v>33872</v>
      </c>
      <c r="F115" s="8">
        <v>35803</v>
      </c>
      <c r="G115" s="8">
        <f t="shared" si="11"/>
        <v>5.7008738781294284</v>
      </c>
      <c r="I115" s="7" t="s">
        <v>258</v>
      </c>
      <c r="J115" s="8">
        <v>5742</v>
      </c>
      <c r="K115" s="8">
        <v>6039</v>
      </c>
      <c r="L115" s="8">
        <v>7501</v>
      </c>
      <c r="M115" s="8">
        <v>8124</v>
      </c>
      <c r="N115" s="8">
        <v>8203</v>
      </c>
      <c r="O115" s="8"/>
      <c r="P115" s="24"/>
    </row>
    <row r="116" spans="1:16" x14ac:dyDescent="0.3">
      <c r="A116" s="7" t="s">
        <v>259</v>
      </c>
      <c r="B116" s="8">
        <v>517</v>
      </c>
      <c r="C116" s="8">
        <v>646</v>
      </c>
      <c r="D116" s="8">
        <v>248</v>
      </c>
      <c r="E116" s="8">
        <v>538</v>
      </c>
      <c r="F116" s="8">
        <v>236</v>
      </c>
      <c r="G116" s="8">
        <f t="shared" si="11"/>
        <v>-56.133828996282531</v>
      </c>
      <c r="I116" s="7" t="s">
        <v>259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 t="e">
        <f t="shared" si="12"/>
        <v>#DIV/0!</v>
      </c>
      <c r="P116" s="24"/>
    </row>
    <row r="117" spans="1:16" x14ac:dyDescent="0.3">
      <c r="A117" s="7" t="s">
        <v>260</v>
      </c>
      <c r="B117" s="8">
        <v>8373</v>
      </c>
      <c r="C117" s="8">
        <v>9212</v>
      </c>
      <c r="D117" s="8">
        <v>9269</v>
      </c>
      <c r="E117" s="8">
        <v>9620</v>
      </c>
      <c r="F117" s="8">
        <v>10369</v>
      </c>
      <c r="G117" s="8">
        <f t="shared" si="11"/>
        <v>7.7858627858627862</v>
      </c>
      <c r="I117" s="7" t="s">
        <v>260</v>
      </c>
      <c r="J117" s="8">
        <v>771</v>
      </c>
      <c r="K117" s="8">
        <v>1251</v>
      </c>
      <c r="L117" s="8">
        <v>40</v>
      </c>
      <c r="M117" s="8">
        <v>1</v>
      </c>
      <c r="N117" s="8">
        <v>1</v>
      </c>
      <c r="O117" s="8">
        <f t="shared" si="12"/>
        <v>0</v>
      </c>
      <c r="P117" s="24"/>
    </row>
    <row r="118" spans="1:16" x14ac:dyDescent="0.3">
      <c r="A118" s="7" t="s">
        <v>261</v>
      </c>
      <c r="B118" s="8">
        <v>849</v>
      </c>
      <c r="C118" s="8">
        <v>1113</v>
      </c>
      <c r="D118" s="8">
        <v>1742</v>
      </c>
      <c r="E118" s="8">
        <v>1124</v>
      </c>
      <c r="F118" s="8">
        <v>797</v>
      </c>
      <c r="G118" s="8">
        <f t="shared" si="11"/>
        <v>-29.092526690391459</v>
      </c>
      <c r="I118" s="7" t="s">
        <v>261</v>
      </c>
      <c r="J118" s="8">
        <v>3</v>
      </c>
      <c r="K118" s="8">
        <v>203</v>
      </c>
      <c r="L118" s="8">
        <v>30</v>
      </c>
      <c r="M118" s="8">
        <v>270</v>
      </c>
      <c r="N118" s="8">
        <v>155</v>
      </c>
      <c r="O118" s="8"/>
      <c r="P118" s="24"/>
    </row>
    <row r="119" spans="1:16" x14ac:dyDescent="0.3">
      <c r="A119" s="7" t="s">
        <v>262</v>
      </c>
      <c r="B119" s="8">
        <v>4</v>
      </c>
      <c r="C119" s="8"/>
      <c r="D119" s="8"/>
      <c r="E119" s="8">
        <v>31</v>
      </c>
      <c r="F119" s="8">
        <v>21</v>
      </c>
      <c r="G119" s="8">
        <f t="shared" si="11"/>
        <v>-32.258064516129032</v>
      </c>
      <c r="I119" s="7" t="s">
        <v>262</v>
      </c>
      <c r="J119" s="8">
        <v>0</v>
      </c>
      <c r="K119" s="8"/>
      <c r="L119" s="8"/>
      <c r="M119" s="8">
        <v>0</v>
      </c>
      <c r="N119" s="8">
        <v>0</v>
      </c>
      <c r="O119" s="8"/>
      <c r="P119" s="24"/>
    </row>
    <row r="120" spans="1:16" x14ac:dyDescent="0.3">
      <c r="A120" s="7" t="s">
        <v>263</v>
      </c>
      <c r="B120" s="8">
        <v>412</v>
      </c>
      <c r="C120" s="8">
        <v>432</v>
      </c>
      <c r="D120" s="8">
        <v>577</v>
      </c>
      <c r="E120" s="8">
        <v>726</v>
      </c>
      <c r="F120" s="8">
        <v>1055</v>
      </c>
      <c r="G120" s="8">
        <f t="shared" si="11"/>
        <v>45.316804407713498</v>
      </c>
      <c r="I120" s="7" t="s">
        <v>263</v>
      </c>
      <c r="J120" s="8">
        <v>26</v>
      </c>
      <c r="K120" s="8">
        <v>0</v>
      </c>
      <c r="L120" s="8">
        <v>1</v>
      </c>
      <c r="M120" s="8">
        <v>462</v>
      </c>
      <c r="N120" s="8">
        <v>0</v>
      </c>
      <c r="O120" s="8">
        <f t="shared" si="12"/>
        <v>-100</v>
      </c>
      <c r="P120" s="24"/>
    </row>
    <row r="121" spans="1:16" x14ac:dyDescent="0.3">
      <c r="A121" s="7" t="s">
        <v>264</v>
      </c>
      <c r="B121" s="8">
        <v>0</v>
      </c>
      <c r="C121" s="8">
        <v>151</v>
      </c>
      <c r="D121" s="8">
        <v>269</v>
      </c>
      <c r="E121" s="8">
        <v>478</v>
      </c>
      <c r="F121" s="8">
        <v>366</v>
      </c>
      <c r="G121" s="8">
        <f t="shared" si="11"/>
        <v>-23.430962343096233</v>
      </c>
      <c r="I121" s="7" t="s">
        <v>264</v>
      </c>
      <c r="J121" s="8">
        <v>0</v>
      </c>
      <c r="K121" s="8">
        <v>65</v>
      </c>
      <c r="L121" s="8">
        <v>0</v>
      </c>
      <c r="M121" s="8">
        <v>0</v>
      </c>
      <c r="N121" s="8">
        <v>0</v>
      </c>
      <c r="O121" s="8"/>
      <c r="P121" s="24"/>
    </row>
    <row r="122" spans="1:16" x14ac:dyDescent="0.3">
      <c r="A122" s="7" t="s">
        <v>265</v>
      </c>
      <c r="B122" s="8">
        <v>13</v>
      </c>
      <c r="C122" s="8"/>
      <c r="D122" s="8"/>
      <c r="E122" s="8"/>
      <c r="F122" s="8">
        <v>0</v>
      </c>
      <c r="G122" s="8" t="str">
        <f t="shared" si="11"/>
        <v/>
      </c>
      <c r="I122" s="7" t="s">
        <v>265</v>
      </c>
      <c r="J122" s="8">
        <v>0</v>
      </c>
      <c r="K122" s="8"/>
      <c r="L122" s="8"/>
      <c r="M122" s="8"/>
      <c r="N122" s="8">
        <v>1</v>
      </c>
      <c r="O122" s="8"/>
      <c r="P122" s="24"/>
    </row>
    <row r="123" spans="1:16" x14ac:dyDescent="0.3">
      <c r="A123" s="7" t="s">
        <v>266</v>
      </c>
      <c r="B123" s="8">
        <v>8</v>
      </c>
      <c r="C123" s="8"/>
      <c r="D123" s="8">
        <v>32</v>
      </c>
      <c r="E123" s="8"/>
      <c r="F123" s="8">
        <v>24</v>
      </c>
      <c r="G123" s="8" t="str">
        <f t="shared" si="11"/>
        <v/>
      </c>
      <c r="I123" s="7" t="s">
        <v>266</v>
      </c>
      <c r="J123" s="8">
        <v>0</v>
      </c>
      <c r="K123" s="8"/>
      <c r="L123" s="8">
        <v>0</v>
      </c>
      <c r="M123" s="8"/>
      <c r="N123" s="8">
        <v>0</v>
      </c>
      <c r="O123" s="8"/>
      <c r="P123" s="24"/>
    </row>
    <row r="124" spans="1:16" x14ac:dyDescent="0.3">
      <c r="A124" s="7" t="s">
        <v>267</v>
      </c>
      <c r="B124" s="8">
        <v>1</v>
      </c>
      <c r="C124" s="8"/>
      <c r="D124" s="8">
        <v>17</v>
      </c>
      <c r="E124" s="8">
        <v>21</v>
      </c>
      <c r="F124" s="8">
        <v>381</v>
      </c>
      <c r="G124" s="8">
        <f t="shared" si="11"/>
        <v>1714.2857142857142</v>
      </c>
      <c r="I124" s="7" t="s">
        <v>267</v>
      </c>
      <c r="J124" s="8">
        <v>0</v>
      </c>
      <c r="K124" s="8"/>
      <c r="L124" s="8">
        <v>0</v>
      </c>
      <c r="M124" s="8">
        <v>6</v>
      </c>
      <c r="N124" s="8">
        <v>0</v>
      </c>
      <c r="O124" s="8"/>
      <c r="P124" s="24"/>
    </row>
    <row r="125" spans="1:16" x14ac:dyDescent="0.3">
      <c r="A125" s="7" t="s">
        <v>268</v>
      </c>
      <c r="B125" s="8">
        <v>853</v>
      </c>
      <c r="C125" s="8">
        <v>45</v>
      </c>
      <c r="D125" s="8">
        <v>54</v>
      </c>
      <c r="E125" s="8">
        <v>264</v>
      </c>
      <c r="F125" s="8">
        <v>137</v>
      </c>
      <c r="G125" s="8">
        <f t="shared" si="11"/>
        <v>-48.106060606060609</v>
      </c>
      <c r="I125" s="7" t="s">
        <v>268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/>
      <c r="P125" s="24"/>
    </row>
    <row r="126" spans="1:16" x14ac:dyDescent="0.3">
      <c r="A126" s="7" t="s">
        <v>269</v>
      </c>
      <c r="B126" s="8">
        <v>104</v>
      </c>
      <c r="C126" s="8">
        <v>37</v>
      </c>
      <c r="D126" s="8">
        <v>35</v>
      </c>
      <c r="E126" s="8">
        <v>87</v>
      </c>
      <c r="F126" s="8">
        <v>94</v>
      </c>
      <c r="G126" s="8">
        <f t="shared" si="11"/>
        <v>8.0459770114942533</v>
      </c>
      <c r="I126" s="7" t="s">
        <v>269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/>
      <c r="P126" s="24"/>
    </row>
    <row r="127" spans="1:16" x14ac:dyDescent="0.3">
      <c r="A127" s="7" t="s">
        <v>270</v>
      </c>
      <c r="B127" s="8">
        <v>6</v>
      </c>
      <c r="C127" s="8">
        <v>0</v>
      </c>
      <c r="D127" s="8">
        <v>0</v>
      </c>
      <c r="E127" s="8">
        <v>6</v>
      </c>
      <c r="F127" s="8">
        <v>12</v>
      </c>
      <c r="G127" s="8">
        <f t="shared" si="11"/>
        <v>100</v>
      </c>
      <c r="I127" s="7" t="s">
        <v>270</v>
      </c>
      <c r="J127" s="8">
        <v>2</v>
      </c>
      <c r="K127" s="8">
        <v>1</v>
      </c>
      <c r="L127" s="8">
        <v>5</v>
      </c>
      <c r="M127" s="8">
        <v>1</v>
      </c>
      <c r="N127" s="8">
        <v>1</v>
      </c>
      <c r="O127" s="8"/>
      <c r="P127" s="24"/>
    </row>
    <row r="128" spans="1:16" x14ac:dyDescent="0.3">
      <c r="A128" s="7" t="s">
        <v>271</v>
      </c>
      <c r="B128" s="8">
        <v>15</v>
      </c>
      <c r="C128" s="8">
        <v>3</v>
      </c>
      <c r="D128" s="8">
        <v>4</v>
      </c>
      <c r="E128" s="8">
        <v>4</v>
      </c>
      <c r="F128" s="8">
        <v>2</v>
      </c>
      <c r="G128" s="8">
        <f t="shared" si="11"/>
        <v>-50</v>
      </c>
      <c r="I128" s="7" t="s">
        <v>271</v>
      </c>
      <c r="J128" s="8">
        <v>125</v>
      </c>
      <c r="K128" s="8">
        <v>33</v>
      </c>
      <c r="L128" s="8">
        <v>56</v>
      </c>
      <c r="M128" s="8">
        <v>100</v>
      </c>
      <c r="N128" s="8">
        <v>10</v>
      </c>
      <c r="O128" s="8"/>
      <c r="P128" s="24"/>
    </row>
    <row r="129" spans="1:16" x14ac:dyDescent="0.3">
      <c r="A129" s="7" t="s">
        <v>272</v>
      </c>
      <c r="B129" s="8">
        <v>913</v>
      </c>
      <c r="C129" s="8">
        <v>966</v>
      </c>
      <c r="D129" s="8">
        <v>1154</v>
      </c>
      <c r="E129" s="8">
        <v>1438</v>
      </c>
      <c r="F129" s="8">
        <v>1004</v>
      </c>
      <c r="G129" s="8">
        <f t="shared" si="11"/>
        <v>-30.180806675938804</v>
      </c>
      <c r="I129" s="7" t="s">
        <v>272</v>
      </c>
      <c r="J129" s="8">
        <v>1</v>
      </c>
      <c r="K129" s="8">
        <v>0</v>
      </c>
      <c r="L129" s="8">
        <v>0</v>
      </c>
      <c r="M129" s="8">
        <v>1</v>
      </c>
      <c r="N129" s="8">
        <v>4</v>
      </c>
      <c r="O129" s="8"/>
      <c r="P129" s="24"/>
    </row>
    <row r="130" spans="1:16" x14ac:dyDescent="0.3">
      <c r="A130" s="7" t="s">
        <v>273</v>
      </c>
      <c r="B130" s="8">
        <v>6199</v>
      </c>
      <c r="C130" s="8">
        <v>6488</v>
      </c>
      <c r="D130" s="8">
        <v>7050</v>
      </c>
      <c r="E130" s="8">
        <v>7701</v>
      </c>
      <c r="F130" s="8">
        <v>7305</v>
      </c>
      <c r="G130" s="8">
        <f t="shared" si="11"/>
        <v>-5.1421893260615503</v>
      </c>
      <c r="I130" s="7" t="s">
        <v>273</v>
      </c>
      <c r="J130" s="8">
        <v>15</v>
      </c>
      <c r="K130" s="8">
        <v>15</v>
      </c>
      <c r="L130" s="8">
        <v>54</v>
      </c>
      <c r="M130" s="8">
        <v>60</v>
      </c>
      <c r="N130" s="8">
        <v>15</v>
      </c>
      <c r="O130" s="8">
        <f t="shared" si="12"/>
        <v>-75</v>
      </c>
      <c r="P130" s="24"/>
    </row>
    <row r="131" spans="1:16" x14ac:dyDescent="0.3">
      <c r="A131" s="7" t="s">
        <v>274</v>
      </c>
      <c r="B131" s="8">
        <v>0</v>
      </c>
      <c r="C131" s="8"/>
      <c r="D131" s="8">
        <v>0</v>
      </c>
      <c r="E131" s="8"/>
      <c r="F131" s="8">
        <v>0</v>
      </c>
      <c r="G131" s="8" t="str">
        <f t="shared" si="11"/>
        <v/>
      </c>
      <c r="I131" s="7" t="s">
        <v>274</v>
      </c>
      <c r="J131" s="8">
        <v>0</v>
      </c>
      <c r="K131" s="8"/>
      <c r="L131" s="8">
        <v>0</v>
      </c>
      <c r="M131" s="8"/>
      <c r="N131" s="8">
        <v>0</v>
      </c>
      <c r="O131" s="8" t="str">
        <f t="shared" si="12"/>
        <v/>
      </c>
      <c r="P131" s="24"/>
    </row>
    <row r="132" spans="1:16" x14ac:dyDescent="0.3">
      <c r="A132" s="7" t="s">
        <v>275</v>
      </c>
      <c r="B132" s="8">
        <v>174</v>
      </c>
      <c r="C132" s="8">
        <v>58</v>
      </c>
      <c r="D132" s="8">
        <v>260</v>
      </c>
      <c r="E132" s="8">
        <v>678</v>
      </c>
      <c r="F132" s="8">
        <v>817</v>
      </c>
      <c r="G132" s="8">
        <f t="shared" si="11"/>
        <v>20.501474926253689</v>
      </c>
      <c r="I132" s="7" t="s">
        <v>275</v>
      </c>
      <c r="J132" s="8">
        <v>174</v>
      </c>
      <c r="K132" s="8">
        <v>61</v>
      </c>
      <c r="L132" s="8">
        <v>94</v>
      </c>
      <c r="M132" s="8">
        <v>105</v>
      </c>
      <c r="N132" s="8">
        <v>51</v>
      </c>
      <c r="O132" s="8">
        <f t="shared" si="12"/>
        <v>-51.428571428571431</v>
      </c>
      <c r="P132" s="24"/>
    </row>
    <row r="133" spans="1:16" x14ac:dyDescent="0.3">
      <c r="A133" s="7" t="s">
        <v>276</v>
      </c>
      <c r="B133" s="8">
        <v>23</v>
      </c>
      <c r="C133" s="8">
        <v>8</v>
      </c>
      <c r="D133" s="8">
        <v>9</v>
      </c>
      <c r="E133" s="8">
        <v>331</v>
      </c>
      <c r="F133" s="8">
        <v>85</v>
      </c>
      <c r="G133" s="8">
        <f t="shared" si="11"/>
        <v>-74.320241691842895</v>
      </c>
      <c r="I133" s="7" t="s">
        <v>276</v>
      </c>
      <c r="J133" s="8">
        <v>29</v>
      </c>
      <c r="K133" s="8">
        <v>4</v>
      </c>
      <c r="L133" s="8">
        <v>36</v>
      </c>
      <c r="M133" s="8">
        <v>6</v>
      </c>
      <c r="N133" s="8">
        <v>4</v>
      </c>
      <c r="O133" s="8"/>
      <c r="P133" s="24"/>
    </row>
    <row r="134" spans="1:16" x14ac:dyDescent="0.3">
      <c r="A134" s="7" t="s">
        <v>277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 t="e">
        <f t="shared" si="11"/>
        <v>#DIV/0!</v>
      </c>
      <c r="I134" s="7" t="s">
        <v>277</v>
      </c>
      <c r="J134" s="8">
        <v>59</v>
      </c>
      <c r="K134" s="8">
        <v>48</v>
      </c>
      <c r="L134" s="8">
        <v>53</v>
      </c>
      <c r="M134" s="8">
        <v>65</v>
      </c>
      <c r="N134" s="8">
        <v>57</v>
      </c>
      <c r="O134" s="8">
        <f t="shared" si="12"/>
        <v>-12.307692307692308</v>
      </c>
      <c r="P134" s="24"/>
    </row>
    <row r="135" spans="1:16" x14ac:dyDescent="0.3">
      <c r="A135" s="7" t="s">
        <v>278</v>
      </c>
      <c r="B135" s="8">
        <v>21</v>
      </c>
      <c r="C135" s="8"/>
      <c r="D135" s="8"/>
      <c r="E135" s="8">
        <v>5</v>
      </c>
      <c r="F135" s="8"/>
      <c r="G135" s="8">
        <f t="shared" si="11"/>
        <v>-100</v>
      </c>
      <c r="I135" s="7" t="s">
        <v>278</v>
      </c>
      <c r="J135" s="8">
        <v>0</v>
      </c>
      <c r="K135" s="8"/>
      <c r="L135" s="8"/>
      <c r="M135" s="8">
        <v>0</v>
      </c>
      <c r="N135" s="8"/>
      <c r="O135" s="8" t="e">
        <f t="shared" si="12"/>
        <v>#DIV/0!</v>
      </c>
      <c r="P135" s="24"/>
    </row>
    <row r="136" spans="1:16" x14ac:dyDescent="0.3">
      <c r="A136" s="7" t="s">
        <v>299</v>
      </c>
      <c r="B136" s="8"/>
      <c r="C136" s="8"/>
      <c r="D136" s="8"/>
      <c r="E136" s="8">
        <v>0</v>
      </c>
      <c r="F136" s="8"/>
      <c r="G136" s="8" t="e">
        <f t="shared" si="11"/>
        <v>#DIV/0!</v>
      </c>
      <c r="I136" s="7" t="s">
        <v>299</v>
      </c>
      <c r="J136" s="8"/>
      <c r="K136" s="8"/>
      <c r="L136" s="8"/>
      <c r="M136" s="8">
        <v>26</v>
      </c>
      <c r="N136" s="8"/>
      <c r="O136" s="8">
        <f t="shared" si="12"/>
        <v>-100</v>
      </c>
      <c r="P136" s="24"/>
    </row>
    <row r="137" spans="1:16" x14ac:dyDescent="0.3">
      <c r="A137" s="7" t="s">
        <v>279</v>
      </c>
      <c r="B137" s="8">
        <v>96</v>
      </c>
      <c r="C137" s="8">
        <v>42</v>
      </c>
      <c r="D137" s="8">
        <v>30</v>
      </c>
      <c r="E137" s="8">
        <v>70</v>
      </c>
      <c r="F137" s="8">
        <v>452</v>
      </c>
      <c r="G137" s="8">
        <f t="shared" si="11"/>
        <v>545.71428571428567</v>
      </c>
      <c r="I137" s="7" t="s">
        <v>279</v>
      </c>
      <c r="J137" s="8">
        <v>12</v>
      </c>
      <c r="K137" s="8">
        <v>11</v>
      </c>
      <c r="L137" s="8">
        <v>7</v>
      </c>
      <c r="M137" s="8">
        <v>0</v>
      </c>
      <c r="N137" s="8">
        <v>0</v>
      </c>
      <c r="O137" s="8"/>
      <c r="P137" s="24"/>
    </row>
    <row r="138" spans="1:16" x14ac:dyDescent="0.3">
      <c r="A138" s="7" t="s">
        <v>280</v>
      </c>
      <c r="B138" s="8">
        <v>602</v>
      </c>
      <c r="C138" s="8">
        <v>884</v>
      </c>
      <c r="D138" s="8">
        <v>1486</v>
      </c>
      <c r="E138" s="8">
        <v>1288</v>
      </c>
      <c r="F138" s="8">
        <v>3298</v>
      </c>
      <c r="G138" s="8">
        <f t="shared" si="11"/>
        <v>156.05590062111801</v>
      </c>
      <c r="I138" s="7" t="s">
        <v>280</v>
      </c>
      <c r="J138" s="8">
        <v>189</v>
      </c>
      <c r="K138" s="8">
        <v>26</v>
      </c>
      <c r="L138" s="8">
        <v>205</v>
      </c>
      <c r="M138" s="8">
        <v>185</v>
      </c>
      <c r="N138" s="8">
        <v>235</v>
      </c>
      <c r="O138" s="8"/>
      <c r="P138" s="24"/>
    </row>
    <row r="139" spans="1:16" x14ac:dyDescent="0.3">
      <c r="A139" s="7" t="s">
        <v>281</v>
      </c>
      <c r="B139" s="8">
        <v>149</v>
      </c>
      <c r="C139" s="8">
        <v>137</v>
      </c>
      <c r="D139" s="8">
        <v>23</v>
      </c>
      <c r="E139" s="8">
        <v>6</v>
      </c>
      <c r="F139" s="8">
        <v>251</v>
      </c>
      <c r="G139" s="8">
        <f t="shared" si="11"/>
        <v>4083.3333333333335</v>
      </c>
      <c r="I139" s="7" t="s">
        <v>281</v>
      </c>
      <c r="J139" s="8">
        <v>0</v>
      </c>
      <c r="K139" s="8">
        <v>31</v>
      </c>
      <c r="L139" s="8">
        <v>183</v>
      </c>
      <c r="M139" s="8">
        <v>219</v>
      </c>
      <c r="N139" s="8">
        <v>87</v>
      </c>
      <c r="O139" s="8"/>
      <c r="P139" s="24"/>
    </row>
    <row r="140" spans="1:16" x14ac:dyDescent="0.3">
      <c r="A140" s="7" t="s">
        <v>282</v>
      </c>
      <c r="B140" s="8">
        <v>0</v>
      </c>
      <c r="C140" s="8">
        <v>0</v>
      </c>
      <c r="D140" s="8">
        <v>0</v>
      </c>
      <c r="E140" s="8">
        <v>0</v>
      </c>
      <c r="F140" s="8">
        <v>5</v>
      </c>
      <c r="G140" s="8" t="e">
        <f t="shared" si="11"/>
        <v>#DIV/0!</v>
      </c>
      <c r="I140" s="7" t="s">
        <v>282</v>
      </c>
      <c r="J140" s="8">
        <v>214</v>
      </c>
      <c r="K140" s="8">
        <v>102</v>
      </c>
      <c r="L140" s="8">
        <v>65</v>
      </c>
      <c r="M140" s="8">
        <v>94</v>
      </c>
      <c r="N140" s="8">
        <v>100</v>
      </c>
      <c r="O140" s="8">
        <f t="shared" si="12"/>
        <v>6.3829787234042552</v>
      </c>
      <c r="P140" s="24"/>
    </row>
    <row r="141" spans="1:16" x14ac:dyDescent="0.3">
      <c r="A141" s="7" t="s">
        <v>283</v>
      </c>
      <c r="B141" s="8">
        <v>253</v>
      </c>
      <c r="C141" s="8">
        <v>70</v>
      </c>
      <c r="D141" s="8">
        <v>103</v>
      </c>
      <c r="E141" s="8">
        <v>126</v>
      </c>
      <c r="F141" s="8">
        <v>215</v>
      </c>
      <c r="G141" s="8">
        <f t="shared" si="11"/>
        <v>70.634920634920633</v>
      </c>
      <c r="I141" s="7" t="s">
        <v>283</v>
      </c>
      <c r="J141" s="8">
        <v>0</v>
      </c>
      <c r="K141" s="8">
        <v>0</v>
      </c>
      <c r="L141" s="8">
        <v>0</v>
      </c>
      <c r="M141" s="8">
        <v>1</v>
      </c>
      <c r="N141" s="8">
        <v>0</v>
      </c>
      <c r="O141" s="8">
        <f t="shared" si="12"/>
        <v>-100</v>
      </c>
      <c r="P141" s="24"/>
    </row>
    <row r="142" spans="1:16" x14ac:dyDescent="0.3">
      <c r="A142" s="7" t="s">
        <v>284</v>
      </c>
      <c r="B142" s="8">
        <v>777</v>
      </c>
      <c r="C142" s="8">
        <v>85</v>
      </c>
      <c r="D142" s="8">
        <v>24</v>
      </c>
      <c r="E142" s="8">
        <v>198</v>
      </c>
      <c r="F142" s="8">
        <v>67</v>
      </c>
      <c r="G142" s="8">
        <f t="shared" si="11"/>
        <v>-66.161616161616166</v>
      </c>
      <c r="I142" s="7" t="s">
        <v>284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 t="e">
        <f t="shared" si="12"/>
        <v>#DIV/0!</v>
      </c>
      <c r="P142" s="24"/>
    </row>
    <row r="143" spans="1:16" x14ac:dyDescent="0.3">
      <c r="A143" s="7" t="s">
        <v>285</v>
      </c>
      <c r="B143" s="8"/>
      <c r="C143" s="8"/>
      <c r="D143" s="8">
        <v>4</v>
      </c>
      <c r="E143" s="8"/>
      <c r="F143" s="8">
        <v>6</v>
      </c>
      <c r="G143" s="8" t="str">
        <f t="shared" si="11"/>
        <v/>
      </c>
      <c r="I143" s="7" t="s">
        <v>285</v>
      </c>
      <c r="J143" s="8"/>
      <c r="K143" s="8"/>
      <c r="L143" s="8">
        <v>0</v>
      </c>
      <c r="M143" s="8"/>
      <c r="N143" s="8">
        <v>0</v>
      </c>
      <c r="O143" s="8"/>
      <c r="P143" s="24"/>
    </row>
    <row r="144" spans="1:16" x14ac:dyDescent="0.3">
      <c r="A144" s="7" t="s">
        <v>286</v>
      </c>
      <c r="B144" s="8">
        <v>14</v>
      </c>
      <c r="C144" s="8">
        <v>31</v>
      </c>
      <c r="D144" s="8">
        <v>42</v>
      </c>
      <c r="E144" s="8">
        <v>20</v>
      </c>
      <c r="F144" s="8">
        <v>4</v>
      </c>
      <c r="G144" s="8">
        <f t="shared" si="11"/>
        <v>-80</v>
      </c>
      <c r="I144" s="7" t="s">
        <v>286</v>
      </c>
      <c r="J144" s="8">
        <v>0</v>
      </c>
      <c r="K144" s="8">
        <v>7</v>
      </c>
      <c r="L144" s="8">
        <v>0</v>
      </c>
      <c r="M144" s="8">
        <v>38</v>
      </c>
      <c r="N144" s="8">
        <v>10</v>
      </c>
      <c r="O144" s="8"/>
      <c r="P144" s="24"/>
    </row>
    <row r="145" spans="1:16" x14ac:dyDescent="0.3">
      <c r="A145" s="7" t="s">
        <v>287</v>
      </c>
      <c r="B145" s="8"/>
      <c r="C145" s="8">
        <v>1</v>
      </c>
      <c r="D145" s="8"/>
      <c r="E145" s="8"/>
      <c r="F145" s="8"/>
      <c r="G145" s="8" t="str">
        <f t="shared" si="11"/>
        <v/>
      </c>
      <c r="I145" s="7" t="s">
        <v>287</v>
      </c>
      <c r="J145" s="8"/>
      <c r="K145" s="8">
        <v>0</v>
      </c>
      <c r="L145" s="8"/>
      <c r="M145" s="8"/>
      <c r="N145" s="8"/>
      <c r="O145" s="8" t="str">
        <f t="shared" si="12"/>
        <v/>
      </c>
      <c r="P145" s="24"/>
    </row>
    <row r="146" spans="1:16" x14ac:dyDescent="0.3">
      <c r="A146" s="7" t="s">
        <v>288</v>
      </c>
      <c r="B146" s="8">
        <v>4</v>
      </c>
      <c r="C146" s="8">
        <v>0</v>
      </c>
      <c r="D146" s="8">
        <v>105</v>
      </c>
      <c r="E146" s="8">
        <v>1</v>
      </c>
      <c r="F146" s="8">
        <v>2</v>
      </c>
      <c r="G146" s="8">
        <f t="shared" si="11"/>
        <v>100</v>
      </c>
      <c r="I146" s="7" t="s">
        <v>288</v>
      </c>
      <c r="J146" s="8">
        <v>1</v>
      </c>
      <c r="K146" s="8">
        <v>0</v>
      </c>
      <c r="L146" s="8">
        <v>0</v>
      </c>
      <c r="M146" s="8">
        <v>0</v>
      </c>
      <c r="N146" s="8">
        <v>0</v>
      </c>
      <c r="O146" s="8" t="e">
        <f t="shared" si="12"/>
        <v>#DIV/0!</v>
      </c>
      <c r="P146" s="24"/>
    </row>
    <row r="147" spans="1:16" x14ac:dyDescent="0.3">
      <c r="A147" s="7" t="s">
        <v>289</v>
      </c>
      <c r="B147" s="8">
        <v>623</v>
      </c>
      <c r="C147" s="8">
        <v>395</v>
      </c>
      <c r="D147" s="8">
        <v>634</v>
      </c>
      <c r="E147" s="8">
        <v>0</v>
      </c>
      <c r="F147" s="8">
        <v>521</v>
      </c>
      <c r="G147" s="8" t="e">
        <f t="shared" si="11"/>
        <v>#DIV/0!</v>
      </c>
      <c r="I147" s="7" t="s">
        <v>289</v>
      </c>
      <c r="J147" s="8">
        <v>5</v>
      </c>
      <c r="K147" s="8">
        <v>1</v>
      </c>
      <c r="L147" s="8">
        <v>2</v>
      </c>
      <c r="M147" s="8">
        <v>4</v>
      </c>
      <c r="N147" s="8">
        <v>3</v>
      </c>
      <c r="O147" s="8">
        <f t="shared" si="12"/>
        <v>-25</v>
      </c>
      <c r="P147" s="24"/>
    </row>
    <row r="148" spans="1:16" ht="17.399999999999999" customHeight="1" thickBot="1" x14ac:dyDescent="0.35">
      <c r="A148" s="9" t="s">
        <v>5</v>
      </c>
      <c r="B148" s="10">
        <f>SUM(B8:B147)</f>
        <v>275055</v>
      </c>
      <c r="C148" s="10">
        <f>SUM(C8:C147)</f>
        <v>266705</v>
      </c>
      <c r="D148" s="10">
        <f>SUM(D8:D147)</f>
        <v>358076</v>
      </c>
      <c r="E148" s="10">
        <f>SUM(E8:E147)</f>
        <v>375241</v>
      </c>
      <c r="F148" s="10">
        <f>SUM(F8:F147)</f>
        <v>384755</v>
      </c>
      <c r="G148" s="10">
        <f t="shared" ref="G148:G157" si="13">+((F148-E148)*100)/E148</f>
        <v>2.5354372256762985</v>
      </c>
      <c r="I148" s="9" t="s">
        <v>5</v>
      </c>
      <c r="J148" s="10">
        <f>SUM(J8:J147)</f>
        <v>126720</v>
      </c>
      <c r="K148" s="10">
        <f>SUM(K8:K147)</f>
        <v>101592</v>
      </c>
      <c r="L148" s="10">
        <f>SUM(L8:L147)</f>
        <v>147916</v>
      </c>
      <c r="M148" s="10">
        <f>SUM(M8:M147)</f>
        <v>173897</v>
      </c>
      <c r="N148" s="10">
        <f>SUM(N8:N147)</f>
        <v>177755</v>
      </c>
      <c r="O148" s="10">
        <f t="shared" ref="O148:O149" si="14">+((N148-M148)*100)/M148</f>
        <v>2.2185546616675387</v>
      </c>
    </row>
    <row r="149" spans="1:16" ht="17.399999999999999" customHeight="1" thickTop="1" thickBot="1" x14ac:dyDescent="0.35">
      <c r="A149" s="21" t="s">
        <v>1</v>
      </c>
      <c r="B149" s="22">
        <v>224952</v>
      </c>
      <c r="C149" s="22">
        <v>222372</v>
      </c>
      <c r="D149" s="22">
        <v>303044</v>
      </c>
      <c r="E149" s="22">
        <v>312911</v>
      </c>
      <c r="F149" s="22">
        <v>318268</v>
      </c>
      <c r="G149" s="22">
        <f t="shared" si="13"/>
        <v>1.7119883928657029</v>
      </c>
      <c r="H149" s="23"/>
      <c r="I149" s="21" t="s">
        <v>1</v>
      </c>
      <c r="J149" s="22">
        <v>77691</v>
      </c>
      <c r="K149" s="22">
        <v>68059</v>
      </c>
      <c r="L149" s="22">
        <v>103946</v>
      </c>
      <c r="M149" s="22">
        <v>114982</v>
      </c>
      <c r="N149" s="22">
        <v>116401</v>
      </c>
      <c r="O149" s="22">
        <f t="shared" si="14"/>
        <v>1.2341062079281975</v>
      </c>
    </row>
    <row r="150" spans="1:16" ht="17.399999999999999" customHeight="1" thickTop="1" thickBot="1" x14ac:dyDescent="0.35">
      <c r="A150" s="21" t="s">
        <v>6</v>
      </c>
      <c r="B150" s="22">
        <f>+(B149*100)/B148</f>
        <v>81.784370398647539</v>
      </c>
      <c r="C150" s="22">
        <f t="shared" ref="C150:F150" si="15">+(C149*100)/C148</f>
        <v>83.377514482293165</v>
      </c>
      <c r="D150" s="22">
        <f t="shared" si="15"/>
        <v>84.63119561210469</v>
      </c>
      <c r="E150" s="22">
        <f t="shared" si="15"/>
        <v>83.389341783014117</v>
      </c>
      <c r="F150" s="22">
        <f t="shared" si="15"/>
        <v>82.719652766045925</v>
      </c>
      <c r="G150" s="22"/>
      <c r="H150" s="23"/>
      <c r="I150" s="21" t="s">
        <v>6</v>
      </c>
      <c r="J150" s="22">
        <f t="shared" ref="J150:N150" si="16">+(J149*100)/J148</f>
        <v>61.309185606060609</v>
      </c>
      <c r="K150" s="22">
        <f t="shared" si="16"/>
        <v>66.992479722812817</v>
      </c>
      <c r="L150" s="22">
        <f t="shared" si="16"/>
        <v>70.273668839070822</v>
      </c>
      <c r="M150" s="22">
        <f t="shared" si="16"/>
        <v>66.120749639154212</v>
      </c>
      <c r="N150" s="22">
        <f t="shared" si="16"/>
        <v>65.483952631430896</v>
      </c>
      <c r="O150" s="22"/>
    </row>
    <row r="151" spans="1:16" ht="17.399999999999999" customHeight="1" thickTop="1" thickBot="1" x14ac:dyDescent="0.35">
      <c r="A151" s="9" t="s">
        <v>2</v>
      </c>
      <c r="B151" s="10">
        <f>+B148-B149</f>
        <v>50103</v>
      </c>
      <c r="C151" s="10">
        <f t="shared" ref="C151:F151" si="17">+C148-C149</f>
        <v>44333</v>
      </c>
      <c r="D151" s="10">
        <f t="shared" si="17"/>
        <v>55032</v>
      </c>
      <c r="E151" s="10">
        <f t="shared" si="17"/>
        <v>62330</v>
      </c>
      <c r="F151" s="10">
        <f t="shared" si="17"/>
        <v>66487</v>
      </c>
      <c r="G151" s="10">
        <f t="shared" si="13"/>
        <v>6.6693406064495431</v>
      </c>
      <c r="I151" s="9" t="s">
        <v>2</v>
      </c>
      <c r="J151" s="10">
        <f>+J148-J149</f>
        <v>49029</v>
      </c>
      <c r="K151" s="10">
        <f t="shared" ref="K151:N151" si="18">+K148-K149</f>
        <v>33533</v>
      </c>
      <c r="L151" s="10">
        <f t="shared" si="18"/>
        <v>43970</v>
      </c>
      <c r="M151" s="10">
        <f t="shared" si="18"/>
        <v>58915</v>
      </c>
      <c r="N151" s="10">
        <f t="shared" si="18"/>
        <v>61354</v>
      </c>
      <c r="O151" s="10">
        <f t="shared" ref="O151" si="19">+((N151-M151)*100)/M151</f>
        <v>4.139862513791055</v>
      </c>
    </row>
    <row r="152" spans="1:16" ht="17.399999999999999" customHeight="1" thickTop="1" thickBot="1" x14ac:dyDescent="0.35">
      <c r="A152" s="9" t="s">
        <v>6</v>
      </c>
      <c r="B152" s="10">
        <f>+(B151*100)/B148</f>
        <v>18.215629601352457</v>
      </c>
      <c r="C152" s="10">
        <f t="shared" ref="C152:F152" si="20">+(C151*100)/C148</f>
        <v>16.622485517706831</v>
      </c>
      <c r="D152" s="10">
        <f t="shared" si="20"/>
        <v>15.368804387895308</v>
      </c>
      <c r="E152" s="10">
        <f t="shared" si="20"/>
        <v>16.610658216985883</v>
      </c>
      <c r="F152" s="10">
        <f t="shared" si="20"/>
        <v>17.280347233954075</v>
      </c>
      <c r="G152" s="10"/>
      <c r="I152" s="9" t="s">
        <v>6</v>
      </c>
      <c r="J152" s="10">
        <f t="shared" ref="J152:N152" si="21">+(J151*100)/J148</f>
        <v>38.690814393939391</v>
      </c>
      <c r="K152" s="10">
        <f t="shared" si="21"/>
        <v>33.007520277187183</v>
      </c>
      <c r="L152" s="10">
        <f t="shared" si="21"/>
        <v>29.726331160929178</v>
      </c>
      <c r="M152" s="10">
        <f t="shared" si="21"/>
        <v>33.879250360845788</v>
      </c>
      <c r="N152" s="10">
        <f t="shared" si="21"/>
        <v>34.516047368569097</v>
      </c>
      <c r="O152" s="10"/>
    </row>
    <row r="153" spans="1:16" ht="17.399999999999999" customHeight="1" thickTop="1" thickBot="1" x14ac:dyDescent="0.35">
      <c r="A153" s="21" t="s">
        <v>290</v>
      </c>
      <c r="B153" s="22">
        <v>244891</v>
      </c>
      <c r="C153" s="22">
        <v>242166</v>
      </c>
      <c r="D153" s="22">
        <v>325832</v>
      </c>
      <c r="E153" s="22">
        <v>337350</v>
      </c>
      <c r="F153" s="22">
        <v>344953</v>
      </c>
      <c r="G153" s="22">
        <f t="shared" ref="G153" si="22">+((F153-E153)*100)/E153</f>
        <v>2.2537424040314216</v>
      </c>
      <c r="H153" s="23"/>
      <c r="I153" s="21" t="s">
        <v>290</v>
      </c>
      <c r="J153" s="22">
        <v>78676</v>
      </c>
      <c r="K153" s="22">
        <v>69465</v>
      </c>
      <c r="L153" s="22">
        <v>104477</v>
      </c>
      <c r="M153" s="22">
        <v>115502</v>
      </c>
      <c r="N153" s="22">
        <v>116762</v>
      </c>
      <c r="O153" s="22">
        <f t="shared" ref="O153" si="23">+((N153-M153)*100)/M153</f>
        <v>1.09089020103548</v>
      </c>
    </row>
    <row r="154" spans="1:16" ht="17.399999999999999" customHeight="1" thickTop="1" thickBot="1" x14ac:dyDescent="0.35">
      <c r="A154" s="21" t="s">
        <v>6</v>
      </c>
      <c r="B154" s="22">
        <f>+(B153*100)/B148</f>
        <v>89.03346603406591</v>
      </c>
      <c r="C154" s="22">
        <f t="shared" ref="C154:F154" si="24">+(C153*100)/C148</f>
        <v>90.799197615342791</v>
      </c>
      <c r="D154" s="22">
        <f t="shared" si="24"/>
        <v>90.995207721265871</v>
      </c>
      <c r="E154" s="22">
        <f t="shared" si="24"/>
        <v>89.902222838122697</v>
      </c>
      <c r="F154" s="22">
        <f t="shared" si="24"/>
        <v>89.655235149640674</v>
      </c>
      <c r="G154" s="22"/>
      <c r="H154" s="23"/>
      <c r="I154" s="21" t="s">
        <v>6</v>
      </c>
      <c r="J154" s="22">
        <f t="shared" ref="J154:N154" si="25">+(J153*100)/J148</f>
        <v>62.086489898989896</v>
      </c>
      <c r="K154" s="22">
        <f t="shared" si="25"/>
        <v>68.376446964327897</v>
      </c>
      <c r="L154" s="22">
        <f t="shared" si="25"/>
        <v>70.632656372535763</v>
      </c>
      <c r="M154" s="22">
        <f t="shared" si="25"/>
        <v>66.41977722444895</v>
      </c>
      <c r="N154" s="22">
        <f t="shared" si="25"/>
        <v>65.687041152147614</v>
      </c>
      <c r="O154" s="22"/>
    </row>
    <row r="155" spans="1:16" ht="15.6" thickTop="1" thickBot="1" x14ac:dyDescent="0.35">
      <c r="A155" s="9" t="s">
        <v>8</v>
      </c>
      <c r="B155" s="10">
        <f>+B153-B149</f>
        <v>19939</v>
      </c>
      <c r="C155" s="10">
        <f t="shared" ref="C155:F155" si="26">+C153-C149</f>
        <v>19794</v>
      </c>
      <c r="D155" s="10">
        <f t="shared" si="26"/>
        <v>22788</v>
      </c>
      <c r="E155" s="10">
        <f t="shared" si="26"/>
        <v>24439</v>
      </c>
      <c r="F155" s="10">
        <f t="shared" si="26"/>
        <v>26685</v>
      </c>
      <c r="G155" s="10">
        <f t="shared" si="13"/>
        <v>9.190228732763206</v>
      </c>
      <c r="I155" s="9" t="s">
        <v>8</v>
      </c>
      <c r="J155" s="10">
        <f>+J153-J149</f>
        <v>985</v>
      </c>
      <c r="K155" s="10">
        <f t="shared" ref="K155:N155" si="27">+K153-K149</f>
        <v>1406</v>
      </c>
      <c r="L155" s="10">
        <f t="shared" si="27"/>
        <v>531</v>
      </c>
      <c r="M155" s="10">
        <f t="shared" si="27"/>
        <v>520</v>
      </c>
      <c r="N155" s="10">
        <f t="shared" si="27"/>
        <v>361</v>
      </c>
      <c r="O155" s="10">
        <f t="shared" ref="O155" si="28">+((N155-M155)*100)/M155</f>
        <v>-30.576923076923077</v>
      </c>
    </row>
    <row r="156" spans="1:16" ht="15.6" thickTop="1" thickBot="1" x14ac:dyDescent="0.35">
      <c r="A156" s="9" t="s">
        <v>6</v>
      </c>
      <c r="B156" s="10">
        <f>+(B155*100)/B148</f>
        <v>7.2490956354183709</v>
      </c>
      <c r="C156" s="10">
        <f t="shared" ref="C156:F156" si="29">+(C155*100)/C148</f>
        <v>7.4216831330496245</v>
      </c>
      <c r="D156" s="10">
        <f t="shared" si="29"/>
        <v>6.3640121091611839</v>
      </c>
      <c r="E156" s="10">
        <f t="shared" si="29"/>
        <v>6.5128810551085836</v>
      </c>
      <c r="F156" s="10">
        <f t="shared" si="29"/>
        <v>6.9355823835947552</v>
      </c>
      <c r="G156" s="10"/>
      <c r="I156" s="9" t="s">
        <v>6</v>
      </c>
      <c r="J156" s="10">
        <f t="shared" ref="J156:N156" si="30">+(J155*100)/J148</f>
        <v>0.77730429292929293</v>
      </c>
      <c r="K156" s="10">
        <f t="shared" si="30"/>
        <v>1.3839672415150799</v>
      </c>
      <c r="L156" s="10">
        <f t="shared" si="30"/>
        <v>0.35898753346493956</v>
      </c>
      <c r="M156" s="10">
        <f t="shared" si="30"/>
        <v>0.29902758529474344</v>
      </c>
      <c r="N156" s="10">
        <f t="shared" si="30"/>
        <v>0.20308852071671682</v>
      </c>
      <c r="O156" s="10"/>
    </row>
    <row r="157" spans="1:16" ht="15.6" thickTop="1" thickBot="1" x14ac:dyDescent="0.35">
      <c r="A157" s="21" t="s">
        <v>7</v>
      </c>
      <c r="B157" s="22">
        <f>+B148-B153</f>
        <v>30164</v>
      </c>
      <c r="C157" s="22">
        <f t="shared" ref="C157:F157" si="31">+C148-C153</f>
        <v>24539</v>
      </c>
      <c r="D157" s="22">
        <f t="shared" si="31"/>
        <v>32244</v>
      </c>
      <c r="E157" s="22">
        <f t="shared" si="31"/>
        <v>37891</v>
      </c>
      <c r="F157" s="22">
        <f t="shared" si="31"/>
        <v>39802</v>
      </c>
      <c r="G157" s="22">
        <f t="shared" si="13"/>
        <v>5.0434140033253279</v>
      </c>
      <c r="H157" s="23"/>
      <c r="I157" s="21" t="s">
        <v>7</v>
      </c>
      <c r="J157" s="22">
        <f>+J148-J153</f>
        <v>48044</v>
      </c>
      <c r="K157" s="22">
        <f t="shared" ref="K157:N157" si="32">+K148-K153</f>
        <v>32127</v>
      </c>
      <c r="L157" s="22">
        <f t="shared" si="32"/>
        <v>43439</v>
      </c>
      <c r="M157" s="22">
        <f t="shared" si="32"/>
        <v>58395</v>
      </c>
      <c r="N157" s="22">
        <f t="shared" si="32"/>
        <v>60993</v>
      </c>
      <c r="O157" s="22">
        <f t="shared" ref="O157" si="33">+((N157-M157)*100)/M157</f>
        <v>4.4490110454662215</v>
      </c>
    </row>
    <row r="158" spans="1:16" ht="15.6" thickTop="1" thickBot="1" x14ac:dyDescent="0.35">
      <c r="A158" s="21" t="s">
        <v>6</v>
      </c>
      <c r="B158" s="22">
        <f>+(B157*100)/B148</f>
        <v>10.966533965934087</v>
      </c>
      <c r="C158" s="22">
        <f t="shared" ref="C158:F158" si="34">+(C157*100)/C148</f>
        <v>9.2008023846572051</v>
      </c>
      <c r="D158" s="22">
        <f t="shared" si="34"/>
        <v>9.0047922787341239</v>
      </c>
      <c r="E158" s="22">
        <f t="shared" si="34"/>
        <v>10.0977771618773</v>
      </c>
      <c r="F158" s="22">
        <f t="shared" si="34"/>
        <v>10.34476485035932</v>
      </c>
      <c r="G158" s="22"/>
      <c r="H158" s="23"/>
      <c r="I158" s="21" t="s">
        <v>6</v>
      </c>
      <c r="J158" s="22">
        <f t="shared" ref="J158:N158" si="35">+(J157*100)/J148</f>
        <v>37.913510101010104</v>
      </c>
      <c r="K158" s="22">
        <f t="shared" si="35"/>
        <v>31.623553035672099</v>
      </c>
      <c r="L158" s="22">
        <f t="shared" si="35"/>
        <v>29.367343627464237</v>
      </c>
      <c r="M158" s="22">
        <f t="shared" si="35"/>
        <v>33.580222775551043</v>
      </c>
      <c r="N158" s="22">
        <f t="shared" si="35"/>
        <v>34.312958847852379</v>
      </c>
      <c r="O158" s="22"/>
    </row>
    <row r="159" spans="1:16" ht="15" thickTop="1" x14ac:dyDescent="0.3">
      <c r="A159" s="12"/>
      <c r="B159" s="12"/>
      <c r="C159" s="12"/>
      <c r="D159" s="12"/>
      <c r="E159" s="12"/>
      <c r="F159" s="12"/>
      <c r="G159" s="12"/>
      <c r="I159" s="12"/>
      <c r="J159" s="12"/>
      <c r="K159" s="12"/>
      <c r="L159" s="12"/>
      <c r="M159" s="12"/>
      <c r="N159" s="12"/>
      <c r="O159" s="12"/>
    </row>
    <row r="160" spans="1:16" x14ac:dyDescent="0.3">
      <c r="A160" s="12"/>
      <c r="B160" s="12"/>
      <c r="C160" s="12"/>
      <c r="D160" s="12"/>
      <c r="E160" s="12"/>
      <c r="F160" s="12"/>
      <c r="G160" s="12"/>
      <c r="I160" s="12"/>
      <c r="J160" s="12"/>
      <c r="K160" s="12"/>
      <c r="L160" s="12"/>
      <c r="M160" s="12"/>
      <c r="N160" s="12"/>
      <c r="O160" s="12"/>
    </row>
    <row r="161" spans="1:15" x14ac:dyDescent="0.3">
      <c r="A161" s="3" t="s">
        <v>0</v>
      </c>
      <c r="B161" s="3"/>
      <c r="C161" s="3"/>
      <c r="D161" s="3"/>
      <c r="E161" s="3"/>
      <c r="F161" s="3"/>
      <c r="G161" s="3"/>
      <c r="I161" s="3" t="s">
        <v>0</v>
      </c>
      <c r="J161" s="3"/>
      <c r="K161" s="3"/>
      <c r="L161" s="3"/>
      <c r="M161" s="3"/>
      <c r="N161" s="3"/>
      <c r="O161" s="3"/>
    </row>
  </sheetData>
  <printOptions horizontalCentered="1"/>
  <pageMargins left="0" right="0" top="0.39370078740157483" bottom="0.39370078740157483" header="0" footer="0"/>
  <pageSetup paperSize="9" scale="49" fitToHeight="2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DD05C-08EC-4ED2-B55F-49B6EBB6A28C}">
  <sheetPr>
    <pageSetUpPr fitToPage="1"/>
  </sheetPr>
  <dimension ref="A3:P168"/>
  <sheetViews>
    <sheetView topLeftCell="A149" workbookViewId="0">
      <selection activeCell="F5" sqref="F5"/>
    </sheetView>
  </sheetViews>
  <sheetFormatPr baseColWidth="10" defaultRowHeight="14.4" x14ac:dyDescent="0.3"/>
  <cols>
    <col min="1" max="1" width="27.109375" customWidth="1"/>
    <col min="2" max="6" width="13.77734375" customWidth="1"/>
    <col min="7" max="7" width="13.77734375" style="30" customWidth="1"/>
    <col min="8" max="8" width="7.77734375" customWidth="1"/>
    <col min="9" max="9" width="27" customWidth="1"/>
    <col min="10" max="14" width="11.88671875" customWidth="1"/>
    <col min="15" max="15" width="11.88671875" style="30" customWidth="1"/>
  </cols>
  <sheetData>
    <row r="3" spans="1:16" ht="18" x14ac:dyDescent="0.35">
      <c r="A3" s="1" t="s">
        <v>139</v>
      </c>
      <c r="B3" s="2"/>
      <c r="C3" s="2"/>
      <c r="D3" s="2"/>
      <c r="E3" s="2"/>
      <c r="F3" s="2"/>
      <c r="G3" s="25"/>
      <c r="I3" s="1" t="s">
        <v>140</v>
      </c>
      <c r="J3" s="2"/>
      <c r="K3" s="2"/>
      <c r="L3" s="2"/>
      <c r="M3" s="2"/>
      <c r="N3" s="2"/>
      <c r="O3" s="25"/>
    </row>
    <row r="4" spans="1:16" ht="18" x14ac:dyDescent="0.35">
      <c r="A4" s="1" t="s">
        <v>310</v>
      </c>
      <c r="B4" s="3"/>
      <c r="C4" s="3"/>
      <c r="D4" s="3"/>
      <c r="E4" s="3"/>
      <c r="F4" s="3"/>
      <c r="G4" s="26"/>
      <c r="I4" s="1" t="str">
        <f>+A4</f>
        <v>enero-noviembre</v>
      </c>
      <c r="J4" s="3"/>
      <c r="K4" s="3"/>
      <c r="L4" s="3"/>
      <c r="M4" s="3"/>
      <c r="N4" s="3"/>
      <c r="O4" s="26"/>
    </row>
    <row r="5" spans="1:16" ht="18" x14ac:dyDescent="0.35">
      <c r="A5" s="4" t="s">
        <v>3</v>
      </c>
      <c r="B5" s="5"/>
      <c r="C5" s="5"/>
      <c r="D5" s="5"/>
      <c r="E5" s="5"/>
      <c r="F5" s="5"/>
      <c r="G5" s="27"/>
      <c r="I5" s="4" t="s">
        <v>3</v>
      </c>
      <c r="J5" s="5"/>
      <c r="K5" s="5"/>
      <c r="L5" s="5"/>
      <c r="M5" s="5"/>
      <c r="N5" s="5"/>
      <c r="O5" s="27"/>
    </row>
    <row r="6" spans="1:16" ht="18" x14ac:dyDescent="0.35">
      <c r="A6" s="4"/>
      <c r="B6" s="5"/>
      <c r="C6" s="5"/>
      <c r="D6" s="5"/>
      <c r="E6" s="5"/>
      <c r="F6" s="5"/>
      <c r="G6" s="27"/>
      <c r="I6" s="4"/>
      <c r="J6" s="5"/>
      <c r="K6" s="5"/>
      <c r="L6" s="5"/>
      <c r="M6" s="5"/>
      <c r="N6" s="5"/>
      <c r="O6" s="27"/>
    </row>
    <row r="7" spans="1:16" s="31" customFormat="1" ht="15" thickBot="1" x14ac:dyDescent="0.35">
      <c r="A7" s="6"/>
      <c r="B7" s="6">
        <v>2019</v>
      </c>
      <c r="C7" s="6">
        <v>2020</v>
      </c>
      <c r="D7" s="6">
        <v>2021</v>
      </c>
      <c r="E7" s="6">
        <v>2022</v>
      </c>
      <c r="F7" s="6">
        <v>2023</v>
      </c>
      <c r="G7" s="6" t="s">
        <v>135</v>
      </c>
      <c r="I7" s="6"/>
      <c r="J7" s="6">
        <v>2019</v>
      </c>
      <c r="K7" s="6">
        <v>2020</v>
      </c>
      <c r="L7" s="6">
        <v>2021</v>
      </c>
      <c r="M7" s="6">
        <v>2022</v>
      </c>
      <c r="N7" s="6">
        <v>2023</v>
      </c>
      <c r="O7" s="6" t="s">
        <v>135</v>
      </c>
    </row>
    <row r="8" spans="1:16" ht="15" thickTop="1" x14ac:dyDescent="0.3">
      <c r="A8" s="7" t="s">
        <v>161</v>
      </c>
      <c r="B8" s="8">
        <v>90</v>
      </c>
      <c r="C8" s="8">
        <v>63</v>
      </c>
      <c r="D8" s="8">
        <v>109</v>
      </c>
      <c r="E8" s="8">
        <v>245</v>
      </c>
      <c r="F8" s="8">
        <v>540</v>
      </c>
      <c r="G8" s="28">
        <f>+IF(OR(E8="0",F8="0"),"",((F8-E8)*100)/E8)</f>
        <v>120.40816326530613</v>
      </c>
      <c r="I8" s="7" t="s">
        <v>161</v>
      </c>
      <c r="J8" s="8">
        <v>0</v>
      </c>
      <c r="K8" s="8">
        <v>14</v>
      </c>
      <c r="L8" s="8">
        <v>10</v>
      </c>
      <c r="M8" s="8">
        <v>17</v>
      </c>
      <c r="N8" s="8">
        <v>20</v>
      </c>
      <c r="O8" s="28">
        <f>+IF(OR(M8&lt;0.1,N8&lt;0.1),"-",((N8-M8)*100)/M8)</f>
        <v>17.647058823529413</v>
      </c>
      <c r="P8" s="24"/>
    </row>
    <row r="9" spans="1:16" x14ac:dyDescent="0.3">
      <c r="A9" s="7" t="s">
        <v>162</v>
      </c>
      <c r="B9" s="8">
        <v>31252</v>
      </c>
      <c r="C9" s="8">
        <v>41915</v>
      </c>
      <c r="D9" s="8">
        <v>50048</v>
      </c>
      <c r="E9" s="8">
        <v>52555</v>
      </c>
      <c r="F9" s="8">
        <v>44183</v>
      </c>
      <c r="G9" s="28">
        <f t="shared" ref="G9:G38" si="0">+IF(OR(E9&lt;0.1,F9&lt;0.1),"-",((F9-E9)*100)/E9)</f>
        <v>-15.929978118161925</v>
      </c>
      <c r="I9" s="7" t="s">
        <v>162</v>
      </c>
      <c r="J9" s="8">
        <v>12777</v>
      </c>
      <c r="K9" s="8">
        <v>9587</v>
      </c>
      <c r="L9" s="8">
        <v>11853</v>
      </c>
      <c r="M9" s="8">
        <v>13994</v>
      </c>
      <c r="N9" s="8">
        <v>8886</v>
      </c>
      <c r="O9" s="28">
        <f t="shared" ref="O9:O76" si="1">+IF(OR(M9&lt;0.1,N9&lt;0.1),"-",((N9-M9)*100)/M9)</f>
        <v>-36.501357724739172</v>
      </c>
      <c r="P9" s="24"/>
    </row>
    <row r="10" spans="1:16" x14ac:dyDescent="0.3">
      <c r="A10" s="7" t="s">
        <v>163</v>
      </c>
      <c r="B10" s="8">
        <v>1193</v>
      </c>
      <c r="C10" s="8">
        <v>1245</v>
      </c>
      <c r="D10" s="8">
        <v>1337</v>
      </c>
      <c r="E10" s="8">
        <v>1593</v>
      </c>
      <c r="F10" s="8">
        <v>1732</v>
      </c>
      <c r="G10" s="28">
        <f t="shared" si="0"/>
        <v>8.7256748273697422</v>
      </c>
      <c r="I10" s="7" t="s">
        <v>163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28" t="str">
        <f t="shared" si="1"/>
        <v>-</v>
      </c>
      <c r="P10" s="24"/>
    </row>
    <row r="11" spans="1:16" x14ac:dyDescent="0.3">
      <c r="A11" s="7" t="s">
        <v>164</v>
      </c>
      <c r="B11" s="8">
        <v>34</v>
      </c>
      <c r="C11" s="8"/>
      <c r="D11" s="8">
        <v>8</v>
      </c>
      <c r="E11" s="8">
        <v>16</v>
      </c>
      <c r="F11" s="8"/>
      <c r="G11" s="28" t="str">
        <f t="shared" si="0"/>
        <v>-</v>
      </c>
      <c r="I11" s="7" t="s">
        <v>164</v>
      </c>
      <c r="J11" s="8">
        <v>0</v>
      </c>
      <c r="K11" s="8"/>
      <c r="L11" s="8">
        <v>0</v>
      </c>
      <c r="M11" s="8">
        <v>0</v>
      </c>
      <c r="N11" s="8"/>
      <c r="O11" s="28" t="str">
        <f t="shared" si="1"/>
        <v>-</v>
      </c>
      <c r="P11" s="24"/>
    </row>
    <row r="12" spans="1:16" x14ac:dyDescent="0.3">
      <c r="A12" s="7" t="s">
        <v>165</v>
      </c>
      <c r="B12" s="8">
        <v>2401</v>
      </c>
      <c r="C12" s="8">
        <v>346</v>
      </c>
      <c r="D12" s="8">
        <v>154</v>
      </c>
      <c r="E12" s="8">
        <v>1759</v>
      </c>
      <c r="F12" s="8">
        <v>3290</v>
      </c>
      <c r="G12" s="28">
        <f t="shared" si="0"/>
        <v>87.038089823763499</v>
      </c>
      <c r="I12" s="7" t="s">
        <v>165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28" t="str">
        <f t="shared" si="1"/>
        <v>-</v>
      </c>
      <c r="P12" s="24"/>
    </row>
    <row r="13" spans="1:16" x14ac:dyDescent="0.3">
      <c r="A13" s="7" t="s">
        <v>166</v>
      </c>
      <c r="B13" s="8">
        <v>3538</v>
      </c>
      <c r="C13" s="8">
        <v>4685</v>
      </c>
      <c r="D13" s="8">
        <v>3697</v>
      </c>
      <c r="E13" s="8">
        <v>288</v>
      </c>
      <c r="F13" s="8">
        <v>8</v>
      </c>
      <c r="G13" s="28">
        <f t="shared" si="0"/>
        <v>-97.222222222222229</v>
      </c>
      <c r="I13" s="7" t="s">
        <v>166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28" t="str">
        <f t="shared" si="1"/>
        <v>-</v>
      </c>
      <c r="P13" s="24"/>
    </row>
    <row r="14" spans="1:16" x14ac:dyDescent="0.3">
      <c r="A14" s="7" t="s">
        <v>167</v>
      </c>
      <c r="B14" s="8">
        <v>12</v>
      </c>
      <c r="C14" s="8">
        <v>101</v>
      </c>
      <c r="D14" s="8">
        <v>417</v>
      </c>
      <c r="E14" s="8">
        <v>666</v>
      </c>
      <c r="F14" s="8">
        <v>215</v>
      </c>
      <c r="G14" s="28">
        <f t="shared" si="0"/>
        <v>-67.717717717717719</v>
      </c>
      <c r="I14" s="7" t="s">
        <v>167</v>
      </c>
      <c r="J14" s="8">
        <v>22</v>
      </c>
      <c r="K14" s="8">
        <v>0</v>
      </c>
      <c r="L14" s="8">
        <v>12</v>
      </c>
      <c r="M14" s="8">
        <v>9</v>
      </c>
      <c r="N14" s="8">
        <v>12</v>
      </c>
      <c r="O14" s="28">
        <f t="shared" si="1"/>
        <v>33.333333333333336</v>
      </c>
      <c r="P14" s="24"/>
    </row>
    <row r="15" spans="1:16" x14ac:dyDescent="0.3">
      <c r="A15" s="7" t="s">
        <v>168</v>
      </c>
      <c r="B15" s="8">
        <v>60</v>
      </c>
      <c r="C15" s="8">
        <v>190</v>
      </c>
      <c r="D15" s="8">
        <v>66</v>
      </c>
      <c r="E15" s="8">
        <v>385</v>
      </c>
      <c r="F15" s="8">
        <v>443</v>
      </c>
      <c r="G15" s="28">
        <f t="shared" ref="G15:G16" si="2">+IF(OR(E15&lt;0.1,F15&lt;0.1),"-",((F15-E15)*100)/E15)</f>
        <v>15.064935064935066</v>
      </c>
      <c r="I15" s="7" t="s">
        <v>168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28" t="str">
        <f t="shared" ref="O15:O16" si="3">+IF(OR(M15&lt;0.1,N15&lt;0.1),"-",((N15-M15)*100)/M15)</f>
        <v>-</v>
      </c>
      <c r="P15" s="24"/>
    </row>
    <row r="16" spans="1:16" x14ac:dyDescent="0.3">
      <c r="A16" s="7" t="s">
        <v>169</v>
      </c>
      <c r="B16" s="8">
        <v>0</v>
      </c>
      <c r="C16" s="8"/>
      <c r="D16" s="8"/>
      <c r="E16" s="8">
        <v>0</v>
      </c>
      <c r="F16" s="8">
        <v>0</v>
      </c>
      <c r="G16" s="28" t="str">
        <f t="shared" si="2"/>
        <v>-</v>
      </c>
      <c r="I16" s="7" t="s">
        <v>169</v>
      </c>
      <c r="J16" s="8">
        <v>0</v>
      </c>
      <c r="K16" s="8"/>
      <c r="L16" s="8"/>
      <c r="M16" s="8">
        <v>0</v>
      </c>
      <c r="N16" s="8">
        <v>0</v>
      </c>
      <c r="O16" s="28" t="str">
        <f t="shared" si="3"/>
        <v>-</v>
      </c>
      <c r="P16" s="24"/>
    </row>
    <row r="17" spans="1:16" x14ac:dyDescent="0.3">
      <c r="A17" s="7" t="s">
        <v>170</v>
      </c>
      <c r="B17" s="8">
        <v>98</v>
      </c>
      <c r="C17" s="8">
        <v>257</v>
      </c>
      <c r="D17" s="8">
        <v>214</v>
      </c>
      <c r="E17" s="8">
        <v>92</v>
      </c>
      <c r="F17" s="8">
        <v>65</v>
      </c>
      <c r="G17" s="28">
        <f t="shared" ref="G17:G19" si="4">+IF(OR(E17&lt;0.1,F17&lt;0.1),"-",((F17-E17)*100)/E17)</f>
        <v>-29.347826086956523</v>
      </c>
      <c r="I17" s="7" t="s">
        <v>170</v>
      </c>
      <c r="J17" s="8">
        <v>1</v>
      </c>
      <c r="K17" s="8">
        <v>0</v>
      </c>
      <c r="L17" s="8">
        <v>187</v>
      </c>
      <c r="M17" s="8">
        <v>186</v>
      </c>
      <c r="N17" s="8">
        <v>91</v>
      </c>
      <c r="O17" s="28">
        <f t="shared" ref="O17:O19" si="5">+IF(OR(M17&lt;0.1,N17&lt;0.1),"-",((N17-M17)*100)/M17)</f>
        <v>-51.075268817204304</v>
      </c>
      <c r="P17" s="24"/>
    </row>
    <row r="18" spans="1:16" x14ac:dyDescent="0.3">
      <c r="A18" s="7" t="s">
        <v>171</v>
      </c>
      <c r="B18" s="8">
        <v>1963</v>
      </c>
      <c r="C18" s="8">
        <v>1746</v>
      </c>
      <c r="D18" s="8">
        <v>2182</v>
      </c>
      <c r="E18" s="8">
        <v>2860</v>
      </c>
      <c r="F18" s="8">
        <v>2590</v>
      </c>
      <c r="G18" s="28">
        <f t="shared" si="4"/>
        <v>-9.44055944055944</v>
      </c>
      <c r="I18" s="7" t="s">
        <v>171</v>
      </c>
      <c r="J18" s="8">
        <v>1</v>
      </c>
      <c r="K18" s="8">
        <v>10</v>
      </c>
      <c r="L18" s="8">
        <v>10</v>
      </c>
      <c r="M18" s="8">
        <v>221</v>
      </c>
      <c r="N18" s="8">
        <v>80</v>
      </c>
      <c r="O18" s="28">
        <f t="shared" si="5"/>
        <v>-63.800904977375566</v>
      </c>
      <c r="P18" s="24"/>
    </row>
    <row r="19" spans="1:16" x14ac:dyDescent="0.3">
      <c r="A19" s="7" t="s">
        <v>172</v>
      </c>
      <c r="B19" s="8">
        <v>1533</v>
      </c>
      <c r="C19" s="8">
        <v>1282</v>
      </c>
      <c r="D19" s="8">
        <v>1369</v>
      </c>
      <c r="E19" s="8">
        <v>612</v>
      </c>
      <c r="F19" s="8">
        <v>941</v>
      </c>
      <c r="G19" s="28">
        <f t="shared" si="4"/>
        <v>53.75816993464052</v>
      </c>
      <c r="I19" s="7" t="s">
        <v>172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28" t="str">
        <f t="shared" si="5"/>
        <v>-</v>
      </c>
      <c r="P19" s="24"/>
    </row>
    <row r="20" spans="1:16" x14ac:dyDescent="0.3">
      <c r="A20" s="7" t="s">
        <v>173</v>
      </c>
      <c r="B20" s="8">
        <v>251</v>
      </c>
      <c r="C20" s="8">
        <v>281</v>
      </c>
      <c r="D20" s="8">
        <v>456</v>
      </c>
      <c r="E20" s="8">
        <v>796</v>
      </c>
      <c r="F20" s="8">
        <v>398</v>
      </c>
      <c r="G20" s="28">
        <f t="shared" ref="G20:G22" si="6">+IF(OR(E20&lt;0.1,F20&lt;0.1),"-",((F20-E20)*100)/E20)</f>
        <v>-50</v>
      </c>
      <c r="I20" s="7" t="s">
        <v>173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28" t="str">
        <f t="shared" ref="O20:O22" si="7">+IF(OR(M20&lt;0.1,N20&lt;0.1),"-",((N20-M20)*100)/M20)</f>
        <v>-</v>
      </c>
      <c r="P20" s="24"/>
    </row>
    <row r="21" spans="1:16" x14ac:dyDescent="0.3">
      <c r="A21" s="7" t="s">
        <v>174</v>
      </c>
      <c r="B21" s="8">
        <v>10376</v>
      </c>
      <c r="C21" s="8">
        <v>9490</v>
      </c>
      <c r="D21" s="8">
        <v>15000</v>
      </c>
      <c r="E21" s="8">
        <v>14431</v>
      </c>
      <c r="F21" s="8">
        <v>13141</v>
      </c>
      <c r="G21" s="28">
        <f t="shared" si="6"/>
        <v>-8.9390894601898694</v>
      </c>
      <c r="I21" s="7" t="s">
        <v>174</v>
      </c>
      <c r="J21" s="8">
        <v>2999</v>
      </c>
      <c r="K21" s="8">
        <v>2417</v>
      </c>
      <c r="L21" s="8">
        <v>3340</v>
      </c>
      <c r="M21" s="8">
        <v>3510</v>
      </c>
      <c r="N21" s="8">
        <v>5298</v>
      </c>
      <c r="O21" s="28">
        <f t="shared" si="7"/>
        <v>50.940170940170937</v>
      </c>
      <c r="P21" s="24"/>
    </row>
    <row r="22" spans="1:16" x14ac:dyDescent="0.3">
      <c r="A22" s="7" t="s">
        <v>175</v>
      </c>
      <c r="B22" s="8">
        <v>0</v>
      </c>
      <c r="C22" s="8">
        <v>0</v>
      </c>
      <c r="D22" s="8"/>
      <c r="E22" s="8"/>
      <c r="F22" s="8"/>
      <c r="G22" s="28" t="str">
        <f t="shared" si="6"/>
        <v>-</v>
      </c>
      <c r="I22" s="7" t="s">
        <v>175</v>
      </c>
      <c r="J22" s="8">
        <v>0</v>
      </c>
      <c r="K22" s="8">
        <v>0</v>
      </c>
      <c r="L22" s="8"/>
      <c r="M22" s="8"/>
      <c r="N22" s="8"/>
      <c r="O22" s="28" t="str">
        <f t="shared" si="7"/>
        <v>-</v>
      </c>
      <c r="P22" s="24"/>
    </row>
    <row r="23" spans="1:16" x14ac:dyDescent="0.3">
      <c r="A23" s="7" t="s">
        <v>176</v>
      </c>
      <c r="B23" s="8"/>
      <c r="C23" s="8"/>
      <c r="D23" s="8"/>
      <c r="E23" s="8">
        <v>10</v>
      </c>
      <c r="F23" s="8"/>
      <c r="G23" s="28" t="str">
        <f t="shared" si="0"/>
        <v>-</v>
      </c>
      <c r="I23" s="7" t="s">
        <v>176</v>
      </c>
      <c r="J23" s="8"/>
      <c r="K23" s="8"/>
      <c r="L23" s="8"/>
      <c r="M23" s="8">
        <v>0</v>
      </c>
      <c r="N23" s="8"/>
      <c r="O23" s="28" t="str">
        <f t="shared" si="1"/>
        <v>-</v>
      </c>
      <c r="P23" s="24"/>
    </row>
    <row r="24" spans="1:16" x14ac:dyDescent="0.3">
      <c r="A24" s="7" t="s">
        <v>177</v>
      </c>
      <c r="B24" s="8">
        <v>112</v>
      </c>
      <c r="C24" s="8">
        <v>23</v>
      </c>
      <c r="D24" s="8">
        <v>45</v>
      </c>
      <c r="E24" s="8">
        <v>91</v>
      </c>
      <c r="F24" s="8">
        <v>28</v>
      </c>
      <c r="G24" s="28">
        <f t="shared" si="0"/>
        <v>-69.230769230769226</v>
      </c>
      <c r="I24" s="7" t="s">
        <v>177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28" t="str">
        <f t="shared" si="1"/>
        <v>-</v>
      </c>
      <c r="P24" s="24"/>
    </row>
    <row r="25" spans="1:16" x14ac:dyDescent="0.3">
      <c r="A25" s="7" t="s">
        <v>178</v>
      </c>
      <c r="B25" s="8">
        <v>10</v>
      </c>
      <c r="C25" s="8">
        <v>10</v>
      </c>
      <c r="D25" s="8">
        <v>1</v>
      </c>
      <c r="E25" s="8">
        <v>26</v>
      </c>
      <c r="F25" s="8">
        <v>48</v>
      </c>
      <c r="G25" s="28">
        <f t="shared" si="0"/>
        <v>84.615384615384613</v>
      </c>
      <c r="I25" s="7" t="s">
        <v>178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28" t="str">
        <f t="shared" si="1"/>
        <v>-</v>
      </c>
      <c r="P25" s="24"/>
    </row>
    <row r="26" spans="1:16" x14ac:dyDescent="0.3">
      <c r="A26" s="7" t="s">
        <v>179</v>
      </c>
      <c r="B26" s="8">
        <v>569</v>
      </c>
      <c r="C26" s="8">
        <v>1103</v>
      </c>
      <c r="D26" s="8">
        <v>1305</v>
      </c>
      <c r="E26" s="8">
        <v>1842</v>
      </c>
      <c r="F26" s="8">
        <v>2885</v>
      </c>
      <c r="G26" s="28">
        <f t="shared" si="0"/>
        <v>56.623235613463628</v>
      </c>
      <c r="I26" s="7" t="s">
        <v>179</v>
      </c>
      <c r="J26" s="8">
        <v>690</v>
      </c>
      <c r="K26" s="8">
        <v>437</v>
      </c>
      <c r="L26" s="8">
        <v>609</v>
      </c>
      <c r="M26" s="8">
        <v>240</v>
      </c>
      <c r="N26" s="8">
        <v>141</v>
      </c>
      <c r="O26" s="28">
        <f t="shared" si="1"/>
        <v>-41.25</v>
      </c>
      <c r="P26" s="24"/>
    </row>
    <row r="27" spans="1:16" x14ac:dyDescent="0.3">
      <c r="A27" s="7" t="s">
        <v>180</v>
      </c>
      <c r="B27" s="8">
        <v>58</v>
      </c>
      <c r="C27" s="8">
        <v>88</v>
      </c>
      <c r="D27" s="8">
        <v>109</v>
      </c>
      <c r="E27" s="8">
        <v>161</v>
      </c>
      <c r="F27" s="8">
        <v>205</v>
      </c>
      <c r="G27" s="28">
        <f t="shared" si="0"/>
        <v>27.329192546583851</v>
      </c>
      <c r="I27" s="7" t="s">
        <v>180</v>
      </c>
      <c r="J27" s="8">
        <v>0</v>
      </c>
      <c r="K27" s="8">
        <v>0</v>
      </c>
      <c r="L27" s="8">
        <v>12</v>
      </c>
      <c r="M27" s="8">
        <v>14</v>
      </c>
      <c r="N27" s="8">
        <v>17</v>
      </c>
      <c r="O27" s="28">
        <f t="shared" si="1"/>
        <v>21.428571428571427</v>
      </c>
      <c r="P27" s="24"/>
    </row>
    <row r="28" spans="1:16" x14ac:dyDescent="0.3">
      <c r="A28" s="7" t="s">
        <v>307</v>
      </c>
      <c r="B28" s="8">
        <v>0</v>
      </c>
      <c r="C28" s="8">
        <v>0</v>
      </c>
      <c r="D28" s="8"/>
      <c r="E28" s="8"/>
      <c r="F28" s="8"/>
      <c r="G28" s="28" t="str">
        <f t="shared" si="0"/>
        <v>-</v>
      </c>
      <c r="I28" s="7" t="s">
        <v>307</v>
      </c>
      <c r="J28" s="8">
        <v>0</v>
      </c>
      <c r="K28" s="8">
        <v>1</v>
      </c>
      <c r="L28" s="8"/>
      <c r="M28" s="8"/>
      <c r="N28" s="8"/>
      <c r="O28" s="28" t="str">
        <f t="shared" si="1"/>
        <v>-</v>
      </c>
      <c r="P28" s="24"/>
    </row>
    <row r="29" spans="1:16" x14ac:dyDescent="0.3">
      <c r="A29" s="7" t="s">
        <v>181</v>
      </c>
      <c r="B29" s="8">
        <v>43</v>
      </c>
      <c r="C29" s="8">
        <v>4</v>
      </c>
      <c r="D29" s="8">
        <v>105</v>
      </c>
      <c r="E29" s="8">
        <v>18</v>
      </c>
      <c r="F29" s="8">
        <v>62</v>
      </c>
      <c r="G29" s="28">
        <f t="shared" si="0"/>
        <v>244.44444444444446</v>
      </c>
      <c r="I29" s="7" t="s">
        <v>181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28" t="str">
        <f t="shared" si="1"/>
        <v>-</v>
      </c>
      <c r="P29" s="24"/>
    </row>
    <row r="30" spans="1:16" x14ac:dyDescent="0.3">
      <c r="A30" s="7" t="s">
        <v>182</v>
      </c>
      <c r="B30" s="8"/>
      <c r="C30" s="8">
        <v>29</v>
      </c>
      <c r="D30" s="8"/>
      <c r="E30" s="8"/>
      <c r="F30" s="8"/>
      <c r="G30" s="28" t="str">
        <f t="shared" si="0"/>
        <v>-</v>
      </c>
      <c r="I30" s="7" t="s">
        <v>182</v>
      </c>
      <c r="J30" s="8"/>
      <c r="K30" s="8">
        <v>0</v>
      </c>
      <c r="L30" s="8"/>
      <c r="M30" s="8"/>
      <c r="N30" s="8"/>
      <c r="O30" s="28" t="str">
        <f t="shared" si="1"/>
        <v>-</v>
      </c>
      <c r="P30" s="24"/>
    </row>
    <row r="31" spans="1:16" x14ac:dyDescent="0.3">
      <c r="A31" s="7" t="s">
        <v>295</v>
      </c>
      <c r="B31" s="8"/>
      <c r="C31" s="8"/>
      <c r="D31" s="8"/>
      <c r="E31" s="8">
        <v>3</v>
      </c>
      <c r="F31" s="8"/>
      <c r="G31" s="28" t="str">
        <f t="shared" si="0"/>
        <v>-</v>
      </c>
      <c r="I31" s="7" t="s">
        <v>295</v>
      </c>
      <c r="J31" s="8"/>
      <c r="K31" s="8"/>
      <c r="L31" s="8"/>
      <c r="M31" s="8">
        <v>0</v>
      </c>
      <c r="N31" s="8"/>
      <c r="O31" s="28" t="str">
        <f t="shared" si="1"/>
        <v>-</v>
      </c>
      <c r="P31" s="24"/>
    </row>
    <row r="32" spans="1:16" x14ac:dyDescent="0.3">
      <c r="A32" s="7" t="s">
        <v>183</v>
      </c>
      <c r="B32" s="8">
        <v>13</v>
      </c>
      <c r="C32" s="8">
        <v>14</v>
      </c>
      <c r="D32" s="8">
        <v>44</v>
      </c>
      <c r="E32" s="8">
        <v>24</v>
      </c>
      <c r="F32" s="8">
        <v>166</v>
      </c>
      <c r="G32" s="28">
        <f t="shared" si="0"/>
        <v>591.66666666666663</v>
      </c>
      <c r="I32" s="7" t="s">
        <v>183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28" t="str">
        <f t="shared" si="1"/>
        <v>-</v>
      </c>
      <c r="P32" s="24"/>
    </row>
    <row r="33" spans="1:16" x14ac:dyDescent="0.3">
      <c r="A33" s="7" t="s">
        <v>184</v>
      </c>
      <c r="B33" s="8">
        <v>24</v>
      </c>
      <c r="C33" s="8">
        <v>11</v>
      </c>
      <c r="D33" s="8">
        <v>44</v>
      </c>
      <c r="E33" s="8">
        <v>75</v>
      </c>
      <c r="F33" s="8">
        <v>92</v>
      </c>
      <c r="G33" s="28">
        <f t="shared" si="0"/>
        <v>22.666666666666668</v>
      </c>
      <c r="I33" s="7" t="s">
        <v>184</v>
      </c>
      <c r="J33" s="8">
        <v>2408</v>
      </c>
      <c r="K33" s="8">
        <v>2296</v>
      </c>
      <c r="L33" s="8">
        <v>1017</v>
      </c>
      <c r="M33" s="8">
        <v>188</v>
      </c>
      <c r="N33" s="8">
        <v>436</v>
      </c>
      <c r="O33" s="28">
        <f t="shared" si="1"/>
        <v>131.91489361702128</v>
      </c>
      <c r="P33" s="24"/>
    </row>
    <row r="34" spans="1:16" x14ac:dyDescent="0.3">
      <c r="A34" s="7" t="s">
        <v>185</v>
      </c>
      <c r="B34" s="8">
        <v>2738</v>
      </c>
      <c r="C34" s="8">
        <v>1513</v>
      </c>
      <c r="D34" s="8">
        <v>1485</v>
      </c>
      <c r="E34" s="8">
        <v>1714</v>
      </c>
      <c r="F34" s="8">
        <v>1225</v>
      </c>
      <c r="G34" s="28">
        <f t="shared" si="0"/>
        <v>-28.52975495915986</v>
      </c>
      <c r="I34" s="7" t="s">
        <v>185</v>
      </c>
      <c r="J34" s="8">
        <v>2379</v>
      </c>
      <c r="K34" s="8">
        <v>3281</v>
      </c>
      <c r="L34" s="8">
        <v>5741</v>
      </c>
      <c r="M34" s="8">
        <v>7675</v>
      </c>
      <c r="N34" s="8">
        <v>6550</v>
      </c>
      <c r="O34" s="28">
        <f t="shared" si="1"/>
        <v>-14.657980456026058</v>
      </c>
      <c r="P34" s="24"/>
    </row>
    <row r="35" spans="1:16" x14ac:dyDescent="0.3">
      <c r="A35" s="7" t="s">
        <v>186</v>
      </c>
      <c r="B35" s="8">
        <v>410</v>
      </c>
      <c r="C35" s="8">
        <v>333</v>
      </c>
      <c r="D35" s="8">
        <v>707</v>
      </c>
      <c r="E35" s="8">
        <v>1169</v>
      </c>
      <c r="F35" s="8">
        <v>1079</v>
      </c>
      <c r="G35" s="28">
        <f t="shared" si="0"/>
        <v>-7.6988879384088964</v>
      </c>
      <c r="I35" s="7" t="s">
        <v>186</v>
      </c>
      <c r="J35" s="8">
        <v>15</v>
      </c>
      <c r="K35" s="8">
        <v>9</v>
      </c>
      <c r="L35" s="8">
        <v>20</v>
      </c>
      <c r="M35" s="8">
        <v>49</v>
      </c>
      <c r="N35" s="8">
        <v>128</v>
      </c>
      <c r="O35" s="28">
        <f t="shared" si="1"/>
        <v>161.22448979591837</v>
      </c>
      <c r="P35" s="24"/>
    </row>
    <row r="36" spans="1:16" x14ac:dyDescent="0.3">
      <c r="A36" s="7" t="s">
        <v>187</v>
      </c>
      <c r="B36" s="8">
        <v>364</v>
      </c>
      <c r="C36" s="8">
        <v>296</v>
      </c>
      <c r="D36" s="8">
        <v>506</v>
      </c>
      <c r="E36" s="8">
        <v>387</v>
      </c>
      <c r="F36" s="8">
        <v>450</v>
      </c>
      <c r="G36" s="28">
        <f t="shared" si="0"/>
        <v>16.279069767441861</v>
      </c>
      <c r="I36" s="7" t="s">
        <v>187</v>
      </c>
      <c r="J36" s="8">
        <v>29037</v>
      </c>
      <c r="K36" s="8">
        <v>24053</v>
      </c>
      <c r="L36" s="8">
        <v>31907</v>
      </c>
      <c r="M36" s="8">
        <v>43232</v>
      </c>
      <c r="N36" s="8">
        <v>44212</v>
      </c>
      <c r="O36" s="28">
        <f t="shared" si="1"/>
        <v>2.266839378238342</v>
      </c>
      <c r="P36" s="24"/>
    </row>
    <row r="37" spans="1:16" x14ac:dyDescent="0.3">
      <c r="A37" s="7" t="s">
        <v>296</v>
      </c>
      <c r="B37" s="8"/>
      <c r="C37" s="8"/>
      <c r="D37" s="8"/>
      <c r="E37" s="8"/>
      <c r="F37" s="8">
        <v>14</v>
      </c>
      <c r="G37" s="28" t="str">
        <f t="shared" si="0"/>
        <v>-</v>
      </c>
      <c r="I37" s="7" t="s">
        <v>296</v>
      </c>
      <c r="J37" s="8"/>
      <c r="K37" s="8"/>
      <c r="L37" s="8"/>
      <c r="M37" s="8"/>
      <c r="N37" s="8">
        <v>0</v>
      </c>
      <c r="O37" s="28" t="str">
        <f t="shared" si="1"/>
        <v>-</v>
      </c>
      <c r="P37" s="24"/>
    </row>
    <row r="38" spans="1:16" x14ac:dyDescent="0.3">
      <c r="A38" s="7" t="s">
        <v>188</v>
      </c>
      <c r="B38" s="8">
        <v>596</v>
      </c>
      <c r="C38" s="8">
        <v>325</v>
      </c>
      <c r="D38" s="8">
        <v>245</v>
      </c>
      <c r="E38" s="8">
        <v>377</v>
      </c>
      <c r="F38" s="8">
        <v>577</v>
      </c>
      <c r="G38" s="28">
        <f t="shared" si="0"/>
        <v>53.050397877984082</v>
      </c>
      <c r="I38" s="7" t="s">
        <v>188</v>
      </c>
      <c r="J38" s="8">
        <v>68</v>
      </c>
      <c r="K38" s="8">
        <v>41</v>
      </c>
      <c r="L38" s="8">
        <v>32</v>
      </c>
      <c r="M38" s="8">
        <v>0</v>
      </c>
      <c r="N38" s="8">
        <v>10</v>
      </c>
      <c r="O38" s="28" t="str">
        <f t="shared" si="1"/>
        <v>-</v>
      </c>
      <c r="P38" s="24"/>
    </row>
    <row r="39" spans="1:16" x14ac:dyDescent="0.3">
      <c r="A39" s="7" t="s">
        <v>189</v>
      </c>
      <c r="B39" s="8">
        <v>74</v>
      </c>
      <c r="C39" s="8">
        <v>106</v>
      </c>
      <c r="D39" s="8">
        <v>175</v>
      </c>
      <c r="E39" s="8">
        <v>48</v>
      </c>
      <c r="F39" s="8">
        <v>128</v>
      </c>
      <c r="G39" s="28">
        <f t="shared" ref="G39:G76" si="8">+IF(OR(E39="",F39=""),"-",((F39-E39)*100)/E39)</f>
        <v>166.66666666666666</v>
      </c>
      <c r="I39" s="7" t="s">
        <v>189</v>
      </c>
      <c r="J39" s="8">
        <v>0</v>
      </c>
      <c r="K39" s="8">
        <v>0</v>
      </c>
      <c r="L39" s="8">
        <v>0</v>
      </c>
      <c r="M39" s="8">
        <v>1</v>
      </c>
      <c r="N39" s="8">
        <v>1</v>
      </c>
      <c r="O39" s="28">
        <f t="shared" si="1"/>
        <v>0</v>
      </c>
      <c r="P39" s="24"/>
    </row>
    <row r="40" spans="1:16" x14ac:dyDescent="0.3">
      <c r="A40" s="7" t="s">
        <v>190</v>
      </c>
      <c r="B40" s="8">
        <v>155</v>
      </c>
      <c r="C40" s="8">
        <v>184</v>
      </c>
      <c r="D40" s="8">
        <v>350</v>
      </c>
      <c r="E40" s="8">
        <v>354</v>
      </c>
      <c r="F40" s="8">
        <v>274</v>
      </c>
      <c r="G40" s="28">
        <f t="shared" si="8"/>
        <v>-22.598870056497177</v>
      </c>
      <c r="I40" s="7" t="s">
        <v>190</v>
      </c>
      <c r="J40" s="8">
        <v>456</v>
      </c>
      <c r="K40" s="8">
        <v>434</v>
      </c>
      <c r="L40" s="8">
        <v>1077</v>
      </c>
      <c r="M40" s="8">
        <v>1129</v>
      </c>
      <c r="N40" s="8">
        <v>851</v>
      </c>
      <c r="O40" s="28">
        <f t="shared" si="1"/>
        <v>-24.623560673162089</v>
      </c>
      <c r="P40" s="24"/>
    </row>
    <row r="41" spans="1:16" x14ac:dyDescent="0.3">
      <c r="A41" s="7" t="s">
        <v>191</v>
      </c>
      <c r="B41" s="8">
        <v>457</v>
      </c>
      <c r="C41" s="8">
        <v>432</v>
      </c>
      <c r="D41" s="8">
        <v>572</v>
      </c>
      <c r="E41" s="8">
        <v>741</v>
      </c>
      <c r="F41" s="8">
        <v>1078</v>
      </c>
      <c r="G41" s="28">
        <f t="shared" si="8"/>
        <v>45.479082321187583</v>
      </c>
      <c r="I41" s="7" t="s">
        <v>191</v>
      </c>
      <c r="J41" s="8">
        <v>0</v>
      </c>
      <c r="K41" s="8">
        <v>0</v>
      </c>
      <c r="L41" s="8">
        <v>0</v>
      </c>
      <c r="M41" s="8">
        <v>0</v>
      </c>
      <c r="N41" s="8">
        <v>4</v>
      </c>
      <c r="O41" s="28" t="str">
        <f t="shared" si="1"/>
        <v>-</v>
      </c>
      <c r="P41" s="24"/>
    </row>
    <row r="42" spans="1:16" x14ac:dyDescent="0.3">
      <c r="A42" s="7" t="s">
        <v>291</v>
      </c>
      <c r="B42" s="8">
        <v>0</v>
      </c>
      <c r="C42" s="8">
        <v>0</v>
      </c>
      <c r="D42" s="8">
        <v>0</v>
      </c>
      <c r="E42" s="8">
        <v>0</v>
      </c>
      <c r="F42" s="8"/>
      <c r="G42" s="28"/>
      <c r="I42" s="7" t="s">
        <v>291</v>
      </c>
      <c r="J42" s="8">
        <v>22</v>
      </c>
      <c r="K42" s="8">
        <v>32</v>
      </c>
      <c r="L42" s="8">
        <v>6</v>
      </c>
      <c r="M42" s="8">
        <v>1</v>
      </c>
      <c r="N42" s="8"/>
      <c r="O42" s="28" t="str">
        <f t="shared" si="1"/>
        <v>-</v>
      </c>
      <c r="P42" s="24"/>
    </row>
    <row r="43" spans="1:16" x14ac:dyDescent="0.3">
      <c r="A43" s="7" t="s">
        <v>308</v>
      </c>
      <c r="B43" s="8">
        <v>0</v>
      </c>
      <c r="C43" s="8"/>
      <c r="D43" s="8"/>
      <c r="E43" s="8"/>
      <c r="F43" s="8"/>
      <c r="G43" s="28" t="str">
        <f t="shared" si="8"/>
        <v>-</v>
      </c>
      <c r="I43" s="7" t="s">
        <v>308</v>
      </c>
      <c r="J43" s="8">
        <v>0</v>
      </c>
      <c r="K43" s="8"/>
      <c r="L43" s="8"/>
      <c r="M43" s="8"/>
      <c r="N43" s="8"/>
      <c r="O43" s="28" t="str">
        <f t="shared" si="1"/>
        <v>-</v>
      </c>
      <c r="P43" s="24"/>
    </row>
    <row r="44" spans="1:16" x14ac:dyDescent="0.3">
      <c r="A44" s="7" t="s">
        <v>192</v>
      </c>
      <c r="B44" s="8">
        <v>2023</v>
      </c>
      <c r="C44" s="8">
        <v>3215</v>
      </c>
      <c r="D44" s="8">
        <v>4815</v>
      </c>
      <c r="E44" s="8">
        <v>5438</v>
      </c>
      <c r="F44" s="8">
        <v>4323</v>
      </c>
      <c r="G44" s="28">
        <f t="shared" si="8"/>
        <v>-20.50386171386539</v>
      </c>
      <c r="I44" s="7" t="s">
        <v>192</v>
      </c>
      <c r="J44" s="8">
        <v>205</v>
      </c>
      <c r="K44" s="8">
        <v>187</v>
      </c>
      <c r="L44" s="8">
        <v>301</v>
      </c>
      <c r="M44" s="8">
        <v>248</v>
      </c>
      <c r="N44" s="8">
        <v>621</v>
      </c>
      <c r="O44" s="28">
        <f t="shared" si="1"/>
        <v>150.40322580645162</v>
      </c>
      <c r="P44" s="24"/>
    </row>
    <row r="45" spans="1:16" x14ac:dyDescent="0.3">
      <c r="A45" s="7" t="s">
        <v>193</v>
      </c>
      <c r="B45" s="8">
        <v>1997</v>
      </c>
      <c r="C45" s="8">
        <v>2396</v>
      </c>
      <c r="D45" s="8">
        <v>3494</v>
      </c>
      <c r="E45" s="8">
        <v>4862</v>
      </c>
      <c r="F45" s="8">
        <v>5378</v>
      </c>
      <c r="G45" s="28">
        <f t="shared" si="8"/>
        <v>10.612916495269436</v>
      </c>
      <c r="I45" s="7" t="s">
        <v>193</v>
      </c>
      <c r="J45" s="8">
        <v>1</v>
      </c>
      <c r="K45" s="8">
        <v>0</v>
      </c>
      <c r="L45" s="8">
        <v>0</v>
      </c>
      <c r="M45" s="8">
        <v>0</v>
      </c>
      <c r="N45" s="8">
        <v>0</v>
      </c>
      <c r="O45" s="28" t="str">
        <f t="shared" si="1"/>
        <v>-</v>
      </c>
      <c r="P45" s="24"/>
    </row>
    <row r="46" spans="1:16" x14ac:dyDescent="0.3">
      <c r="A46" s="7" t="s">
        <v>194</v>
      </c>
      <c r="B46" s="8">
        <v>50</v>
      </c>
      <c r="C46" s="8">
        <v>42</v>
      </c>
      <c r="D46" s="8">
        <v>70</v>
      </c>
      <c r="E46" s="8">
        <v>76</v>
      </c>
      <c r="F46" s="8">
        <v>27</v>
      </c>
      <c r="G46" s="28">
        <f t="shared" si="8"/>
        <v>-64.473684210526315</v>
      </c>
      <c r="I46" s="7" t="s">
        <v>194</v>
      </c>
      <c r="J46" s="8">
        <v>35691</v>
      </c>
      <c r="K46" s="8">
        <v>22471</v>
      </c>
      <c r="L46" s="8">
        <v>32042</v>
      </c>
      <c r="M46" s="8">
        <v>42278</v>
      </c>
      <c r="N46" s="8">
        <v>42285</v>
      </c>
      <c r="O46" s="28">
        <f t="shared" si="1"/>
        <v>1.655707460144756E-2</v>
      </c>
      <c r="P46" s="24"/>
    </row>
    <row r="47" spans="1:16" x14ac:dyDescent="0.3">
      <c r="A47" s="7" t="s">
        <v>195</v>
      </c>
      <c r="B47" s="8">
        <v>611</v>
      </c>
      <c r="C47" s="8">
        <v>930</v>
      </c>
      <c r="D47" s="8">
        <v>983</v>
      </c>
      <c r="E47" s="8">
        <v>664</v>
      </c>
      <c r="F47" s="8">
        <v>495</v>
      </c>
      <c r="G47" s="28">
        <f t="shared" si="8"/>
        <v>-25.451807228915662</v>
      </c>
      <c r="I47" s="7" t="s">
        <v>195</v>
      </c>
      <c r="J47" s="8">
        <v>38</v>
      </c>
      <c r="K47" s="8">
        <v>1</v>
      </c>
      <c r="L47" s="8">
        <v>13</v>
      </c>
      <c r="M47" s="8">
        <v>0</v>
      </c>
      <c r="N47" s="8">
        <v>1</v>
      </c>
      <c r="O47" s="28" t="str">
        <f t="shared" si="1"/>
        <v>-</v>
      </c>
      <c r="P47" s="24"/>
    </row>
    <row r="48" spans="1:16" x14ac:dyDescent="0.3">
      <c r="A48" s="7" t="s">
        <v>196</v>
      </c>
      <c r="B48" s="8">
        <v>27</v>
      </c>
      <c r="C48" s="8">
        <v>18</v>
      </c>
      <c r="D48" s="8">
        <v>12</v>
      </c>
      <c r="E48" s="8">
        <v>38</v>
      </c>
      <c r="F48" s="8">
        <v>52</v>
      </c>
      <c r="G48" s="28">
        <f t="shared" si="8"/>
        <v>36.842105263157897</v>
      </c>
      <c r="I48" s="7" t="s">
        <v>196</v>
      </c>
      <c r="J48" s="8">
        <v>146</v>
      </c>
      <c r="K48" s="8">
        <v>123</v>
      </c>
      <c r="L48" s="8">
        <v>93</v>
      </c>
      <c r="M48" s="8">
        <v>45</v>
      </c>
      <c r="N48" s="8">
        <v>22</v>
      </c>
      <c r="O48" s="28">
        <f t="shared" si="1"/>
        <v>-51.111111111111114</v>
      </c>
      <c r="P48" s="24"/>
    </row>
    <row r="49" spans="1:16" x14ac:dyDescent="0.3">
      <c r="A49" s="7" t="s">
        <v>197</v>
      </c>
      <c r="B49" s="8">
        <v>63</v>
      </c>
      <c r="C49" s="8">
        <v>89</v>
      </c>
      <c r="D49" s="8">
        <v>293</v>
      </c>
      <c r="E49" s="8">
        <v>439</v>
      </c>
      <c r="F49" s="8">
        <v>424</v>
      </c>
      <c r="G49" s="28">
        <f t="shared" si="8"/>
        <v>-3.416856492027335</v>
      </c>
      <c r="I49" s="7" t="s">
        <v>197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8" t="str">
        <f t="shared" si="1"/>
        <v>-</v>
      </c>
      <c r="P49" s="24"/>
    </row>
    <row r="50" spans="1:16" x14ac:dyDescent="0.3">
      <c r="A50" s="7" t="s">
        <v>198</v>
      </c>
      <c r="B50" s="8">
        <v>151</v>
      </c>
      <c r="C50" s="8">
        <v>134</v>
      </c>
      <c r="D50" s="8">
        <v>198</v>
      </c>
      <c r="E50" s="8">
        <v>243</v>
      </c>
      <c r="F50" s="8">
        <v>253</v>
      </c>
      <c r="G50" s="28">
        <f t="shared" si="8"/>
        <v>4.1152263374485596</v>
      </c>
      <c r="I50" s="7" t="s">
        <v>198</v>
      </c>
      <c r="J50" s="8">
        <v>0</v>
      </c>
      <c r="K50" s="8">
        <v>8</v>
      </c>
      <c r="L50" s="8">
        <v>2</v>
      </c>
      <c r="M50" s="8">
        <v>2</v>
      </c>
      <c r="N50" s="8">
        <v>10</v>
      </c>
      <c r="O50" s="28">
        <f t="shared" si="1"/>
        <v>400</v>
      </c>
      <c r="P50" s="24"/>
    </row>
    <row r="51" spans="1:16" x14ac:dyDescent="0.3">
      <c r="A51" s="7" t="s">
        <v>199</v>
      </c>
      <c r="B51" s="8">
        <v>427</v>
      </c>
      <c r="C51" s="8">
        <v>433</v>
      </c>
      <c r="D51" s="8">
        <v>550</v>
      </c>
      <c r="E51" s="8">
        <v>539</v>
      </c>
      <c r="F51" s="8">
        <v>776</v>
      </c>
      <c r="G51" s="28">
        <f t="shared" si="8"/>
        <v>43.970315398886825</v>
      </c>
      <c r="I51" s="7" t="s">
        <v>199</v>
      </c>
      <c r="J51" s="8">
        <v>2457</v>
      </c>
      <c r="K51" s="8">
        <v>1339</v>
      </c>
      <c r="L51" s="8">
        <v>1432</v>
      </c>
      <c r="M51" s="8">
        <v>1524</v>
      </c>
      <c r="N51" s="8">
        <v>1140</v>
      </c>
      <c r="O51" s="28">
        <f t="shared" si="1"/>
        <v>-25.196850393700789</v>
      </c>
      <c r="P51" s="24"/>
    </row>
    <row r="52" spans="1:16" x14ac:dyDescent="0.3">
      <c r="A52" s="7" t="s">
        <v>200</v>
      </c>
      <c r="B52" s="8">
        <v>68</v>
      </c>
      <c r="C52" s="8">
        <v>197</v>
      </c>
      <c r="D52" s="8">
        <v>214</v>
      </c>
      <c r="E52" s="8">
        <v>157</v>
      </c>
      <c r="F52" s="8">
        <v>76</v>
      </c>
      <c r="G52" s="28">
        <f t="shared" si="8"/>
        <v>-51.592356687898089</v>
      </c>
      <c r="I52" s="7" t="s">
        <v>200</v>
      </c>
      <c r="J52" s="8">
        <v>3</v>
      </c>
      <c r="K52" s="8">
        <v>0</v>
      </c>
      <c r="L52" s="8">
        <v>228</v>
      </c>
      <c r="M52" s="8">
        <v>0</v>
      </c>
      <c r="N52" s="8">
        <v>0</v>
      </c>
      <c r="O52" s="28" t="str">
        <f t="shared" si="1"/>
        <v>-</v>
      </c>
      <c r="P52" s="24"/>
    </row>
    <row r="53" spans="1:16" x14ac:dyDescent="0.3">
      <c r="A53" s="7" t="s">
        <v>201</v>
      </c>
      <c r="B53" s="8">
        <v>31</v>
      </c>
      <c r="C53" s="8">
        <v>39</v>
      </c>
      <c r="D53" s="8">
        <v>31</v>
      </c>
      <c r="E53" s="8">
        <v>63</v>
      </c>
      <c r="F53" s="8">
        <v>188</v>
      </c>
      <c r="G53" s="28">
        <f t="shared" si="8"/>
        <v>198.4126984126984</v>
      </c>
      <c r="I53" s="7" t="s">
        <v>201</v>
      </c>
      <c r="J53" s="8">
        <v>730</v>
      </c>
      <c r="K53" s="8">
        <v>407</v>
      </c>
      <c r="L53" s="8">
        <v>750</v>
      </c>
      <c r="M53" s="8">
        <v>1086</v>
      </c>
      <c r="N53" s="8">
        <v>1200</v>
      </c>
      <c r="O53" s="28">
        <f t="shared" si="1"/>
        <v>10.497237569060774</v>
      </c>
      <c r="P53" s="24"/>
    </row>
    <row r="54" spans="1:16" x14ac:dyDescent="0.3">
      <c r="A54" s="7" t="s">
        <v>202</v>
      </c>
      <c r="B54" s="8">
        <v>5</v>
      </c>
      <c r="C54" s="8">
        <v>0</v>
      </c>
      <c r="D54" s="8">
        <v>2</v>
      </c>
      <c r="E54" s="8">
        <v>2</v>
      </c>
      <c r="F54" s="8">
        <v>3</v>
      </c>
      <c r="G54" s="28">
        <f t="shared" si="8"/>
        <v>50</v>
      </c>
      <c r="I54" s="7" t="s">
        <v>202</v>
      </c>
      <c r="J54" s="8">
        <v>110</v>
      </c>
      <c r="K54" s="8">
        <v>36</v>
      </c>
      <c r="L54" s="8">
        <v>141</v>
      </c>
      <c r="M54" s="8">
        <v>152</v>
      </c>
      <c r="N54" s="8">
        <v>55</v>
      </c>
      <c r="O54" s="28">
        <f t="shared" si="1"/>
        <v>-63.815789473684212</v>
      </c>
      <c r="P54" s="24"/>
    </row>
    <row r="55" spans="1:16" x14ac:dyDescent="0.3">
      <c r="A55" s="7" t="s">
        <v>203</v>
      </c>
      <c r="B55" s="8">
        <v>354</v>
      </c>
      <c r="C55" s="8">
        <v>331</v>
      </c>
      <c r="D55" s="8">
        <v>333</v>
      </c>
      <c r="E55" s="8">
        <v>269</v>
      </c>
      <c r="F55" s="8">
        <v>94</v>
      </c>
      <c r="G55" s="28">
        <f t="shared" si="8"/>
        <v>-65.05576208178438</v>
      </c>
      <c r="I55" s="7" t="s">
        <v>203</v>
      </c>
      <c r="J55" s="8">
        <v>0</v>
      </c>
      <c r="K55" s="8">
        <v>91</v>
      </c>
      <c r="L55" s="8">
        <v>94</v>
      </c>
      <c r="M55" s="8">
        <v>177</v>
      </c>
      <c r="N55" s="8">
        <v>88</v>
      </c>
      <c r="O55" s="28">
        <f t="shared" si="1"/>
        <v>-50.282485875706215</v>
      </c>
      <c r="P55" s="24"/>
    </row>
    <row r="56" spans="1:16" x14ac:dyDescent="0.3">
      <c r="A56" s="7" t="s">
        <v>204</v>
      </c>
      <c r="B56" s="8">
        <v>103118</v>
      </c>
      <c r="C56" s="8">
        <v>106995</v>
      </c>
      <c r="D56" s="8">
        <v>155406</v>
      </c>
      <c r="E56" s="8">
        <v>144895</v>
      </c>
      <c r="F56" s="8">
        <v>153432</v>
      </c>
      <c r="G56" s="28">
        <f t="shared" si="8"/>
        <v>5.8918527209358498</v>
      </c>
      <c r="I56" s="7" t="s">
        <v>204</v>
      </c>
      <c r="J56" s="8">
        <v>6916</v>
      </c>
      <c r="K56" s="8">
        <v>8664</v>
      </c>
      <c r="L56" s="8">
        <v>11105</v>
      </c>
      <c r="M56" s="8">
        <v>13092</v>
      </c>
      <c r="N56" s="8">
        <v>13386</v>
      </c>
      <c r="O56" s="28">
        <f t="shared" si="1"/>
        <v>2.2456461961503207</v>
      </c>
      <c r="P56" s="24"/>
    </row>
    <row r="57" spans="1:16" x14ac:dyDescent="0.3">
      <c r="A57" s="7" t="s">
        <v>205</v>
      </c>
      <c r="B57" s="8"/>
      <c r="C57" s="8"/>
      <c r="D57" s="8"/>
      <c r="E57" s="8"/>
      <c r="F57" s="8">
        <v>4</v>
      </c>
      <c r="G57" s="28" t="str">
        <f t="shared" si="8"/>
        <v>-</v>
      </c>
      <c r="I57" s="7" t="s">
        <v>205</v>
      </c>
      <c r="J57" s="8"/>
      <c r="K57" s="8"/>
      <c r="L57" s="8"/>
      <c r="M57" s="8"/>
      <c r="N57" s="8">
        <v>0</v>
      </c>
      <c r="O57" s="28" t="str">
        <f t="shared" si="1"/>
        <v>-</v>
      </c>
      <c r="P57" s="24"/>
    </row>
    <row r="58" spans="1:16" x14ac:dyDescent="0.3">
      <c r="A58" s="7" t="s">
        <v>206</v>
      </c>
      <c r="B58" s="8">
        <v>1146</v>
      </c>
      <c r="C58" s="8">
        <v>967</v>
      </c>
      <c r="D58" s="8">
        <v>2002</v>
      </c>
      <c r="E58" s="8">
        <v>2805</v>
      </c>
      <c r="F58" s="8">
        <v>2975</v>
      </c>
      <c r="G58" s="28">
        <f t="shared" si="8"/>
        <v>6.0606060606060606</v>
      </c>
      <c r="I58" s="7" t="s">
        <v>206</v>
      </c>
      <c r="J58" s="8">
        <v>6</v>
      </c>
      <c r="K58" s="8">
        <v>8</v>
      </c>
      <c r="L58" s="8">
        <v>38</v>
      </c>
      <c r="M58" s="8">
        <v>38</v>
      </c>
      <c r="N58" s="8">
        <v>0</v>
      </c>
      <c r="O58" s="28" t="str">
        <f t="shared" si="1"/>
        <v>-</v>
      </c>
      <c r="P58" s="24"/>
    </row>
    <row r="59" spans="1:16" x14ac:dyDescent="0.3">
      <c r="A59" s="7" t="s">
        <v>207</v>
      </c>
      <c r="B59" s="8">
        <v>3</v>
      </c>
      <c r="C59" s="8">
        <v>13</v>
      </c>
      <c r="D59" s="8">
        <v>1</v>
      </c>
      <c r="E59" s="8"/>
      <c r="F59" s="8">
        <v>31</v>
      </c>
      <c r="G59" s="28" t="str">
        <f t="shared" si="8"/>
        <v>-</v>
      </c>
      <c r="I59" s="7" t="s">
        <v>207</v>
      </c>
      <c r="J59" s="8">
        <v>1</v>
      </c>
      <c r="K59" s="8">
        <v>0</v>
      </c>
      <c r="L59" s="8">
        <v>0</v>
      </c>
      <c r="M59" s="8"/>
      <c r="N59" s="8">
        <v>0</v>
      </c>
      <c r="O59" s="28" t="str">
        <f t="shared" si="1"/>
        <v>-</v>
      </c>
      <c r="P59" s="24"/>
    </row>
    <row r="60" spans="1:16" x14ac:dyDescent="0.3">
      <c r="A60" s="7" t="s">
        <v>208</v>
      </c>
      <c r="B60" s="8">
        <v>297</v>
      </c>
      <c r="C60" s="8">
        <v>228</v>
      </c>
      <c r="D60" s="8">
        <v>281</v>
      </c>
      <c r="E60" s="8">
        <v>204</v>
      </c>
      <c r="F60" s="8">
        <v>367</v>
      </c>
      <c r="G60" s="28">
        <f t="shared" si="8"/>
        <v>79.901960784313729</v>
      </c>
      <c r="I60" s="7" t="s">
        <v>208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28" t="str">
        <f t="shared" si="1"/>
        <v>-</v>
      </c>
      <c r="P60" s="24"/>
    </row>
    <row r="61" spans="1:16" x14ac:dyDescent="0.3">
      <c r="A61" s="7" t="s">
        <v>209</v>
      </c>
      <c r="B61" s="8">
        <v>8418</v>
      </c>
      <c r="C61" s="8">
        <v>2982</v>
      </c>
      <c r="D61" s="8">
        <v>13165</v>
      </c>
      <c r="E61" s="8">
        <v>17660</v>
      </c>
      <c r="F61" s="8">
        <v>20411</v>
      </c>
      <c r="G61" s="28">
        <f t="shared" si="8"/>
        <v>15.57757644394111</v>
      </c>
      <c r="I61" s="7" t="s">
        <v>209</v>
      </c>
      <c r="J61" s="8">
        <v>326</v>
      </c>
      <c r="K61" s="8">
        <v>1553</v>
      </c>
      <c r="L61" s="8">
        <v>1278</v>
      </c>
      <c r="M61" s="8">
        <v>814</v>
      </c>
      <c r="N61" s="8">
        <v>418</v>
      </c>
      <c r="O61" s="28">
        <f t="shared" si="1"/>
        <v>-48.648648648648646</v>
      </c>
      <c r="P61" s="24"/>
    </row>
    <row r="62" spans="1:16" x14ac:dyDescent="0.3">
      <c r="A62" s="7" t="s">
        <v>210</v>
      </c>
      <c r="B62" s="8">
        <v>27</v>
      </c>
      <c r="C62" s="8">
        <v>27</v>
      </c>
      <c r="D62" s="8">
        <v>29</v>
      </c>
      <c r="E62" s="8">
        <v>74</v>
      </c>
      <c r="F62" s="8">
        <v>245</v>
      </c>
      <c r="G62" s="28">
        <f t="shared" si="8"/>
        <v>231.08108108108109</v>
      </c>
      <c r="I62" s="7" t="s">
        <v>210</v>
      </c>
      <c r="J62" s="8">
        <v>183</v>
      </c>
      <c r="K62" s="8">
        <v>171</v>
      </c>
      <c r="L62" s="8">
        <v>187</v>
      </c>
      <c r="M62" s="8">
        <v>134</v>
      </c>
      <c r="N62" s="8">
        <v>310</v>
      </c>
      <c r="O62" s="28">
        <f t="shared" si="1"/>
        <v>131.34328358208955</v>
      </c>
      <c r="P62" s="24"/>
    </row>
    <row r="63" spans="1:16" x14ac:dyDescent="0.3">
      <c r="A63" s="7" t="s">
        <v>301</v>
      </c>
      <c r="B63" s="8"/>
      <c r="C63" s="8"/>
      <c r="D63" s="8"/>
      <c r="E63" s="8"/>
      <c r="F63" s="8">
        <v>0</v>
      </c>
      <c r="G63" s="28" t="str">
        <f t="shared" si="8"/>
        <v>-</v>
      </c>
      <c r="I63" s="7" t="s">
        <v>301</v>
      </c>
      <c r="J63" s="8"/>
      <c r="K63" s="8"/>
      <c r="L63" s="8"/>
      <c r="M63" s="8"/>
      <c r="N63" s="8">
        <v>0</v>
      </c>
      <c r="O63" s="28" t="str">
        <f t="shared" si="1"/>
        <v>-</v>
      </c>
      <c r="P63" s="24"/>
    </row>
    <row r="64" spans="1:16" x14ac:dyDescent="0.3">
      <c r="A64" s="7" t="s">
        <v>211</v>
      </c>
      <c r="B64" s="8">
        <v>224</v>
      </c>
      <c r="C64" s="8">
        <v>43</v>
      </c>
      <c r="D64" s="8">
        <v>21</v>
      </c>
      <c r="E64" s="8">
        <v>27</v>
      </c>
      <c r="F64" s="8">
        <v>6</v>
      </c>
      <c r="G64" s="28">
        <f t="shared" si="8"/>
        <v>-77.777777777777771</v>
      </c>
      <c r="I64" s="7" t="s">
        <v>211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8" t="str">
        <f t="shared" si="1"/>
        <v>-</v>
      </c>
      <c r="P64" s="24"/>
    </row>
    <row r="65" spans="1:16" x14ac:dyDescent="0.3">
      <c r="A65" s="7" t="s">
        <v>212</v>
      </c>
      <c r="B65" s="8">
        <v>0</v>
      </c>
      <c r="C65" s="8">
        <v>3</v>
      </c>
      <c r="D65" s="8">
        <v>4</v>
      </c>
      <c r="E65" s="8">
        <v>97</v>
      </c>
      <c r="F65" s="8">
        <v>62</v>
      </c>
      <c r="G65" s="28">
        <f t="shared" si="8"/>
        <v>-36.082474226804123</v>
      </c>
      <c r="I65" s="7" t="s">
        <v>212</v>
      </c>
      <c r="J65" s="8">
        <v>283</v>
      </c>
      <c r="K65" s="8">
        <v>330</v>
      </c>
      <c r="L65" s="8">
        <v>429</v>
      </c>
      <c r="M65" s="8">
        <v>689</v>
      </c>
      <c r="N65" s="8">
        <v>751</v>
      </c>
      <c r="O65" s="28">
        <f t="shared" si="1"/>
        <v>8.99854862119013</v>
      </c>
      <c r="P65" s="24"/>
    </row>
    <row r="66" spans="1:16" x14ac:dyDescent="0.3">
      <c r="A66" s="7" t="s">
        <v>213</v>
      </c>
      <c r="B66" s="8">
        <v>5</v>
      </c>
      <c r="C66" s="8">
        <v>42</v>
      </c>
      <c r="D66" s="8">
        <v>5</v>
      </c>
      <c r="E66" s="8">
        <v>6</v>
      </c>
      <c r="F66" s="8">
        <v>1</v>
      </c>
      <c r="G66" s="28">
        <f t="shared" si="8"/>
        <v>-83.333333333333329</v>
      </c>
      <c r="I66" s="7" t="s">
        <v>213</v>
      </c>
      <c r="J66" s="8">
        <v>4</v>
      </c>
      <c r="K66" s="8">
        <v>0</v>
      </c>
      <c r="L66" s="8">
        <v>0</v>
      </c>
      <c r="M66" s="8">
        <v>180</v>
      </c>
      <c r="N66" s="8">
        <v>16</v>
      </c>
      <c r="O66" s="28">
        <f t="shared" si="1"/>
        <v>-91.111111111111114</v>
      </c>
      <c r="P66" s="24"/>
    </row>
    <row r="67" spans="1:16" x14ac:dyDescent="0.3">
      <c r="A67" s="7" t="s">
        <v>214</v>
      </c>
      <c r="B67" s="8">
        <v>413</v>
      </c>
      <c r="C67" s="8">
        <v>388</v>
      </c>
      <c r="D67" s="8">
        <v>594</v>
      </c>
      <c r="E67" s="8">
        <v>826</v>
      </c>
      <c r="F67" s="8">
        <v>792</v>
      </c>
      <c r="G67" s="28">
        <f t="shared" si="8"/>
        <v>-4.1162227602905572</v>
      </c>
      <c r="I67" s="7" t="s">
        <v>214</v>
      </c>
      <c r="J67" s="8">
        <v>0</v>
      </c>
      <c r="K67" s="8">
        <v>1</v>
      </c>
      <c r="L67" s="8">
        <v>13</v>
      </c>
      <c r="M67" s="8">
        <v>13</v>
      </c>
      <c r="N67" s="8">
        <v>7</v>
      </c>
      <c r="O67" s="28">
        <f t="shared" si="1"/>
        <v>-46.153846153846153</v>
      </c>
      <c r="P67" s="24"/>
    </row>
    <row r="68" spans="1:16" x14ac:dyDescent="0.3">
      <c r="A68" s="7" t="s">
        <v>215</v>
      </c>
      <c r="B68" s="8">
        <v>496</v>
      </c>
      <c r="C68" s="8">
        <v>223</v>
      </c>
      <c r="D68" s="8">
        <v>287</v>
      </c>
      <c r="E68" s="8">
        <v>1109</v>
      </c>
      <c r="F68" s="8">
        <v>652</v>
      </c>
      <c r="G68" s="28">
        <f t="shared" si="8"/>
        <v>-41.208295761947703</v>
      </c>
      <c r="I68" s="7" t="s">
        <v>215</v>
      </c>
      <c r="J68" s="8">
        <v>889</v>
      </c>
      <c r="K68" s="8">
        <v>535</v>
      </c>
      <c r="L68" s="8">
        <v>762</v>
      </c>
      <c r="M68" s="8">
        <v>1266</v>
      </c>
      <c r="N68" s="8">
        <v>750</v>
      </c>
      <c r="O68" s="28">
        <f t="shared" si="1"/>
        <v>-40.758293838862556</v>
      </c>
      <c r="P68" s="24"/>
    </row>
    <row r="69" spans="1:16" x14ac:dyDescent="0.3">
      <c r="A69" s="7" t="s">
        <v>216</v>
      </c>
      <c r="B69" s="8">
        <v>18</v>
      </c>
      <c r="C69" s="8">
        <v>163</v>
      </c>
      <c r="D69" s="8">
        <v>13</v>
      </c>
      <c r="E69" s="8">
        <v>82</v>
      </c>
      <c r="F69" s="8">
        <v>318</v>
      </c>
      <c r="G69" s="28">
        <f t="shared" si="8"/>
        <v>287.80487804878049</v>
      </c>
      <c r="I69" s="7" t="s">
        <v>216</v>
      </c>
      <c r="J69" s="8">
        <v>15</v>
      </c>
      <c r="K69" s="8">
        <v>19</v>
      </c>
      <c r="L69" s="8">
        <v>25</v>
      </c>
      <c r="M69" s="8">
        <v>77</v>
      </c>
      <c r="N69" s="8">
        <v>73</v>
      </c>
      <c r="O69" s="28">
        <f t="shared" si="1"/>
        <v>-5.1948051948051948</v>
      </c>
      <c r="P69" s="24"/>
    </row>
    <row r="70" spans="1:16" x14ac:dyDescent="0.3">
      <c r="A70" s="7" t="s">
        <v>217</v>
      </c>
      <c r="B70" s="8">
        <v>540</v>
      </c>
      <c r="C70" s="8">
        <v>230</v>
      </c>
      <c r="D70" s="8">
        <v>596</v>
      </c>
      <c r="E70" s="8">
        <v>748</v>
      </c>
      <c r="F70" s="8">
        <v>936</v>
      </c>
      <c r="G70" s="28">
        <f t="shared" si="8"/>
        <v>25.133689839572192</v>
      </c>
      <c r="I70" s="7" t="s">
        <v>217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8" t="str">
        <f t="shared" si="1"/>
        <v>-</v>
      </c>
      <c r="P70" s="24"/>
    </row>
    <row r="71" spans="1:16" x14ac:dyDescent="0.3">
      <c r="A71" s="7" t="s">
        <v>218</v>
      </c>
      <c r="B71" s="8">
        <v>0</v>
      </c>
      <c r="C71" s="8"/>
      <c r="D71" s="8">
        <v>0</v>
      </c>
      <c r="E71" s="8"/>
      <c r="F71" s="8"/>
      <c r="G71" s="28" t="str">
        <f t="shared" si="8"/>
        <v>-</v>
      </c>
      <c r="I71" s="7" t="s">
        <v>218</v>
      </c>
      <c r="J71" s="8">
        <v>2</v>
      </c>
      <c r="K71" s="8"/>
      <c r="L71" s="8">
        <v>0</v>
      </c>
      <c r="M71" s="8"/>
      <c r="N71" s="8"/>
      <c r="O71" s="28" t="str">
        <f t="shared" si="1"/>
        <v>-</v>
      </c>
      <c r="P71" s="24"/>
    </row>
    <row r="72" spans="1:16" x14ac:dyDescent="0.3">
      <c r="A72" s="7" t="s">
        <v>219</v>
      </c>
      <c r="B72" s="8">
        <v>209</v>
      </c>
      <c r="C72" s="8">
        <v>123</v>
      </c>
      <c r="D72" s="8">
        <v>113</v>
      </c>
      <c r="E72" s="8">
        <v>148</v>
      </c>
      <c r="F72" s="8">
        <v>147</v>
      </c>
      <c r="G72" s="28">
        <f t="shared" si="8"/>
        <v>-0.67567567567567566</v>
      </c>
      <c r="I72" s="7" t="s">
        <v>219</v>
      </c>
      <c r="J72" s="8">
        <v>5</v>
      </c>
      <c r="K72" s="8">
        <v>8</v>
      </c>
      <c r="L72" s="8">
        <v>15</v>
      </c>
      <c r="M72" s="8">
        <v>21</v>
      </c>
      <c r="N72" s="8">
        <v>22</v>
      </c>
      <c r="O72" s="28">
        <f t="shared" si="1"/>
        <v>4.7619047619047619</v>
      </c>
      <c r="P72" s="24"/>
    </row>
    <row r="73" spans="1:16" x14ac:dyDescent="0.3">
      <c r="A73" s="7" t="s">
        <v>220</v>
      </c>
      <c r="B73" s="8">
        <v>1</v>
      </c>
      <c r="C73" s="8"/>
      <c r="D73" s="8">
        <v>0</v>
      </c>
      <c r="E73" s="8"/>
      <c r="F73" s="8">
        <v>0</v>
      </c>
      <c r="G73" s="28" t="str">
        <f t="shared" si="8"/>
        <v>-</v>
      </c>
      <c r="I73" s="7" t="s">
        <v>220</v>
      </c>
      <c r="J73" s="8">
        <v>0</v>
      </c>
      <c r="K73" s="8"/>
      <c r="L73" s="8">
        <v>0</v>
      </c>
      <c r="M73" s="8"/>
      <c r="N73" s="8">
        <v>0</v>
      </c>
      <c r="O73" s="28" t="str">
        <f t="shared" si="1"/>
        <v>-</v>
      </c>
      <c r="P73" s="24"/>
    </row>
    <row r="74" spans="1:16" x14ac:dyDescent="0.3">
      <c r="A74" s="7" t="s">
        <v>221</v>
      </c>
      <c r="B74" s="8">
        <v>594</v>
      </c>
      <c r="C74" s="8">
        <v>321</v>
      </c>
      <c r="D74" s="8">
        <v>294</v>
      </c>
      <c r="E74" s="8">
        <v>127</v>
      </c>
      <c r="F74" s="8">
        <v>84</v>
      </c>
      <c r="G74" s="28">
        <f t="shared" si="8"/>
        <v>-33.85826771653543</v>
      </c>
      <c r="I74" s="7" t="s">
        <v>221</v>
      </c>
      <c r="J74" s="8">
        <v>1030</v>
      </c>
      <c r="K74" s="8">
        <v>590</v>
      </c>
      <c r="L74" s="8">
        <v>585</v>
      </c>
      <c r="M74" s="8">
        <v>431</v>
      </c>
      <c r="N74" s="8">
        <v>290</v>
      </c>
      <c r="O74" s="28">
        <f t="shared" si="1"/>
        <v>-32.714617169373547</v>
      </c>
      <c r="P74" s="24"/>
    </row>
    <row r="75" spans="1:16" x14ac:dyDescent="0.3">
      <c r="A75" s="7" t="s">
        <v>222</v>
      </c>
      <c r="B75" s="8">
        <v>28954</v>
      </c>
      <c r="C75" s="8">
        <v>26827</v>
      </c>
      <c r="D75" s="8">
        <v>39374</v>
      </c>
      <c r="E75" s="8">
        <v>39500</v>
      </c>
      <c r="F75" s="8">
        <v>43326</v>
      </c>
      <c r="G75" s="28">
        <f t="shared" si="8"/>
        <v>9.6860759493670887</v>
      </c>
      <c r="I75" s="7" t="s">
        <v>222</v>
      </c>
      <c r="J75" s="8">
        <v>18143</v>
      </c>
      <c r="K75" s="8">
        <v>17752</v>
      </c>
      <c r="L75" s="8">
        <v>22663</v>
      </c>
      <c r="M75" s="8">
        <v>25718</v>
      </c>
      <c r="N75" s="8">
        <v>28326</v>
      </c>
      <c r="O75" s="28">
        <f t="shared" si="1"/>
        <v>10.140757446146667</v>
      </c>
      <c r="P75" s="24"/>
    </row>
    <row r="76" spans="1:16" x14ac:dyDescent="0.3">
      <c r="A76" s="7" t="s">
        <v>223</v>
      </c>
      <c r="B76" s="8">
        <v>2430</v>
      </c>
      <c r="C76" s="8">
        <v>2151</v>
      </c>
      <c r="D76" s="8">
        <v>1915</v>
      </c>
      <c r="E76" s="8">
        <v>1837</v>
      </c>
      <c r="F76" s="8">
        <v>2102</v>
      </c>
      <c r="G76" s="28">
        <f t="shared" si="8"/>
        <v>14.42569406641263</v>
      </c>
      <c r="I76" s="7" t="s">
        <v>223</v>
      </c>
      <c r="J76" s="8">
        <v>335</v>
      </c>
      <c r="K76" s="8">
        <v>373</v>
      </c>
      <c r="L76" s="8">
        <v>264</v>
      </c>
      <c r="M76" s="8">
        <v>635</v>
      </c>
      <c r="N76" s="8">
        <v>594</v>
      </c>
      <c r="O76" s="28">
        <f t="shared" si="1"/>
        <v>-6.4566929133858268</v>
      </c>
      <c r="P76" s="24"/>
    </row>
    <row r="77" spans="1:16" x14ac:dyDescent="0.3">
      <c r="A77" s="7" t="s">
        <v>224</v>
      </c>
      <c r="B77" s="8">
        <v>75</v>
      </c>
      <c r="C77" s="8">
        <v>232</v>
      </c>
      <c r="D77" s="8">
        <v>290</v>
      </c>
      <c r="E77" s="8">
        <v>260</v>
      </c>
      <c r="F77" s="8">
        <v>237</v>
      </c>
      <c r="G77" s="28">
        <f t="shared" ref="G77:G110" si="9">+IF(OR(E77="",F77=""),"-",((F77-E77)*100)/E77)</f>
        <v>-8.8461538461538467</v>
      </c>
      <c r="I77" s="7" t="s">
        <v>224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28" t="str">
        <f t="shared" ref="O77:O140" si="10">+IF(OR(M77&lt;0.1,N77&lt;0.1),"-",((N77-M77)*100)/M77)</f>
        <v>-</v>
      </c>
      <c r="P77" s="24"/>
    </row>
    <row r="78" spans="1:16" x14ac:dyDescent="0.3">
      <c r="A78" s="7" t="s">
        <v>292</v>
      </c>
      <c r="B78" s="8"/>
      <c r="C78" s="8">
        <v>9</v>
      </c>
      <c r="D78" s="8">
        <v>0</v>
      </c>
      <c r="E78" s="8"/>
      <c r="F78" s="8">
        <v>5</v>
      </c>
      <c r="G78" s="28" t="str">
        <f t="shared" si="9"/>
        <v>-</v>
      </c>
      <c r="I78" s="7" t="s">
        <v>292</v>
      </c>
      <c r="J78" s="8"/>
      <c r="K78" s="8">
        <v>0</v>
      </c>
      <c r="L78" s="8">
        <v>0</v>
      </c>
      <c r="M78" s="8"/>
      <c r="N78" s="8">
        <v>0</v>
      </c>
      <c r="O78" s="28" t="str">
        <f t="shared" si="10"/>
        <v>-</v>
      </c>
      <c r="P78" s="24"/>
    </row>
    <row r="79" spans="1:16" x14ac:dyDescent="0.3">
      <c r="A79" s="7" t="s">
        <v>225</v>
      </c>
      <c r="B79" s="8">
        <v>208</v>
      </c>
      <c r="C79" s="8">
        <v>156</v>
      </c>
      <c r="D79" s="8">
        <v>174</v>
      </c>
      <c r="E79" s="8">
        <v>191</v>
      </c>
      <c r="F79" s="8">
        <v>528</v>
      </c>
      <c r="G79" s="28">
        <f t="shared" si="9"/>
        <v>176.43979057591622</v>
      </c>
      <c r="I79" s="7" t="s">
        <v>225</v>
      </c>
      <c r="J79" s="8">
        <v>1200</v>
      </c>
      <c r="K79" s="8">
        <v>604</v>
      </c>
      <c r="L79" s="8">
        <v>701</v>
      </c>
      <c r="M79" s="8">
        <v>625</v>
      </c>
      <c r="N79" s="8">
        <v>471</v>
      </c>
      <c r="O79" s="28">
        <f t="shared" si="10"/>
        <v>-24.64</v>
      </c>
      <c r="P79" s="24"/>
    </row>
    <row r="80" spans="1:16" x14ac:dyDescent="0.3">
      <c r="A80" s="7" t="s">
        <v>226</v>
      </c>
      <c r="B80" s="8"/>
      <c r="C80" s="8"/>
      <c r="D80" s="8">
        <v>9</v>
      </c>
      <c r="E80" s="8"/>
      <c r="F80" s="8"/>
      <c r="G80" s="28" t="str">
        <f t="shared" si="9"/>
        <v>-</v>
      </c>
      <c r="I80" s="7" t="s">
        <v>226</v>
      </c>
      <c r="J80" s="8"/>
      <c r="K80" s="8"/>
      <c r="L80" s="8">
        <v>0</v>
      </c>
      <c r="M80" s="8"/>
      <c r="N80" s="8"/>
      <c r="O80" s="28" t="str">
        <f t="shared" si="10"/>
        <v>-</v>
      </c>
      <c r="P80" s="24"/>
    </row>
    <row r="81" spans="1:16" x14ac:dyDescent="0.3">
      <c r="A81" s="7" t="s">
        <v>297</v>
      </c>
      <c r="B81" s="8">
        <v>0</v>
      </c>
      <c r="C81" s="8"/>
      <c r="D81" s="8"/>
      <c r="E81" s="8"/>
      <c r="F81" s="8">
        <v>31</v>
      </c>
      <c r="G81" s="28" t="str">
        <f t="shared" si="9"/>
        <v>-</v>
      </c>
      <c r="I81" s="7" t="s">
        <v>297</v>
      </c>
      <c r="J81" s="8">
        <v>0</v>
      </c>
      <c r="K81" s="8"/>
      <c r="L81" s="8"/>
      <c r="M81" s="8"/>
      <c r="N81" s="8">
        <v>0</v>
      </c>
      <c r="O81" s="28" t="str">
        <f t="shared" si="10"/>
        <v>-</v>
      </c>
      <c r="P81" s="24"/>
    </row>
    <row r="82" spans="1:16" x14ac:dyDescent="0.3">
      <c r="A82" s="7" t="s">
        <v>227</v>
      </c>
      <c r="B82" s="8">
        <v>875</v>
      </c>
      <c r="C82" s="8">
        <v>1584</v>
      </c>
      <c r="D82" s="8">
        <v>1538</v>
      </c>
      <c r="E82" s="8">
        <v>1435</v>
      </c>
      <c r="F82" s="8">
        <v>2373</v>
      </c>
      <c r="G82" s="28">
        <f t="shared" si="9"/>
        <v>65.365853658536579</v>
      </c>
      <c r="I82" s="7" t="s">
        <v>227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28" t="str">
        <f t="shared" si="10"/>
        <v>-</v>
      </c>
      <c r="P82" s="24"/>
    </row>
    <row r="83" spans="1:16" x14ac:dyDescent="0.3">
      <c r="A83" s="7" t="s">
        <v>228</v>
      </c>
      <c r="B83" s="8">
        <v>265</v>
      </c>
      <c r="C83" s="8">
        <v>63</v>
      </c>
      <c r="D83" s="8">
        <v>98</v>
      </c>
      <c r="E83" s="8">
        <v>121</v>
      </c>
      <c r="F83" s="8">
        <v>106</v>
      </c>
      <c r="G83" s="28">
        <f t="shared" si="9"/>
        <v>-12.396694214876034</v>
      </c>
      <c r="I83" s="7" t="s">
        <v>228</v>
      </c>
      <c r="J83" s="8">
        <v>0</v>
      </c>
      <c r="K83" s="8">
        <v>17</v>
      </c>
      <c r="L83" s="8">
        <v>14</v>
      </c>
      <c r="M83" s="8">
        <v>87</v>
      </c>
      <c r="N83" s="8">
        <v>10</v>
      </c>
      <c r="O83" s="28">
        <f t="shared" si="10"/>
        <v>-88.505747126436788</v>
      </c>
      <c r="P83" s="24"/>
    </row>
    <row r="84" spans="1:16" x14ac:dyDescent="0.3">
      <c r="A84" s="7" t="s">
        <v>229</v>
      </c>
      <c r="B84" s="8">
        <v>1382</v>
      </c>
      <c r="C84" s="8">
        <v>240</v>
      </c>
      <c r="D84" s="8">
        <v>462</v>
      </c>
      <c r="E84" s="8">
        <v>849</v>
      </c>
      <c r="F84" s="8">
        <v>1076</v>
      </c>
      <c r="G84" s="28">
        <f t="shared" si="9"/>
        <v>26.737338044758541</v>
      </c>
      <c r="I84" s="7" t="s">
        <v>229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28" t="str">
        <f t="shared" si="10"/>
        <v>-</v>
      </c>
      <c r="P84" s="24"/>
    </row>
    <row r="85" spans="1:16" x14ac:dyDescent="0.3">
      <c r="A85" s="7" t="s">
        <v>230</v>
      </c>
      <c r="B85" s="8"/>
      <c r="C85" s="8"/>
      <c r="D85" s="8"/>
      <c r="E85" s="8"/>
      <c r="F85" s="8">
        <v>33</v>
      </c>
      <c r="G85" s="28" t="str">
        <f t="shared" si="9"/>
        <v>-</v>
      </c>
      <c r="I85" s="7" t="s">
        <v>230</v>
      </c>
      <c r="J85" s="8"/>
      <c r="K85" s="8"/>
      <c r="L85" s="8"/>
      <c r="M85" s="8"/>
      <c r="N85" s="8">
        <v>0</v>
      </c>
      <c r="O85" s="28" t="str">
        <f t="shared" si="10"/>
        <v>-</v>
      </c>
      <c r="P85" s="24"/>
    </row>
    <row r="86" spans="1:16" x14ac:dyDescent="0.3">
      <c r="A86" s="7" t="s">
        <v>231</v>
      </c>
      <c r="B86" s="8">
        <v>170</v>
      </c>
      <c r="C86" s="8"/>
      <c r="D86" s="8">
        <v>286</v>
      </c>
      <c r="E86" s="8">
        <v>219</v>
      </c>
      <c r="F86" s="8">
        <v>482</v>
      </c>
      <c r="G86" s="28">
        <f t="shared" si="9"/>
        <v>120.09132420091325</v>
      </c>
      <c r="I86" s="7" t="s">
        <v>231</v>
      </c>
      <c r="J86" s="8">
        <v>0</v>
      </c>
      <c r="K86" s="8"/>
      <c r="L86" s="8">
        <v>0</v>
      </c>
      <c r="M86" s="8">
        <v>0</v>
      </c>
      <c r="N86" s="8">
        <v>0</v>
      </c>
      <c r="O86" s="28" t="str">
        <f t="shared" si="10"/>
        <v>-</v>
      </c>
      <c r="P86" s="24"/>
    </row>
    <row r="87" spans="1:16" x14ac:dyDescent="0.3">
      <c r="A87" s="7" t="s">
        <v>293</v>
      </c>
      <c r="B87" s="8">
        <v>3</v>
      </c>
      <c r="C87" s="8"/>
      <c r="D87" s="8"/>
      <c r="E87" s="8"/>
      <c r="F87" s="8"/>
      <c r="G87" s="28" t="str">
        <f t="shared" si="9"/>
        <v>-</v>
      </c>
      <c r="I87" s="7" t="s">
        <v>293</v>
      </c>
      <c r="J87" s="8">
        <v>0</v>
      </c>
      <c r="K87" s="8"/>
      <c r="L87" s="8"/>
      <c r="M87" s="8"/>
      <c r="N87" s="8"/>
      <c r="O87" s="28" t="str">
        <f t="shared" si="10"/>
        <v>-</v>
      </c>
      <c r="P87" s="24"/>
    </row>
    <row r="88" spans="1:16" x14ac:dyDescent="0.3">
      <c r="A88" s="7" t="s">
        <v>232</v>
      </c>
      <c r="B88" s="8">
        <v>348</v>
      </c>
      <c r="C88" s="8">
        <v>279</v>
      </c>
      <c r="D88" s="8">
        <v>375</v>
      </c>
      <c r="E88" s="8">
        <v>350</v>
      </c>
      <c r="F88" s="8">
        <v>294</v>
      </c>
      <c r="G88" s="28">
        <f t="shared" si="9"/>
        <v>-16</v>
      </c>
      <c r="I88" s="7" t="s">
        <v>232</v>
      </c>
      <c r="J88" s="8">
        <v>0</v>
      </c>
      <c r="K88" s="8">
        <v>1</v>
      </c>
      <c r="L88" s="8">
        <v>0</v>
      </c>
      <c r="M88" s="8">
        <v>13</v>
      </c>
      <c r="N88" s="8">
        <v>1</v>
      </c>
      <c r="O88" s="28">
        <f t="shared" si="10"/>
        <v>-92.307692307692307</v>
      </c>
      <c r="P88" s="24"/>
    </row>
    <row r="89" spans="1:16" x14ac:dyDescent="0.3">
      <c r="A89" s="7" t="s">
        <v>233</v>
      </c>
      <c r="B89" s="8">
        <v>61</v>
      </c>
      <c r="C89" s="8">
        <v>50</v>
      </c>
      <c r="D89" s="8">
        <v>66</v>
      </c>
      <c r="E89" s="8">
        <v>110</v>
      </c>
      <c r="F89" s="8">
        <v>127</v>
      </c>
      <c r="G89" s="28">
        <f t="shared" si="9"/>
        <v>15.454545454545455</v>
      </c>
      <c r="I89" s="7" t="s">
        <v>233</v>
      </c>
      <c r="J89" s="8">
        <v>0</v>
      </c>
      <c r="K89" s="8">
        <v>22</v>
      </c>
      <c r="L89" s="8">
        <v>602</v>
      </c>
      <c r="M89" s="8">
        <v>448</v>
      </c>
      <c r="N89" s="8">
        <v>49</v>
      </c>
      <c r="O89" s="28">
        <f t="shared" si="10"/>
        <v>-89.0625</v>
      </c>
      <c r="P89" s="24"/>
    </row>
    <row r="90" spans="1:16" x14ac:dyDescent="0.3">
      <c r="A90" s="7" t="s">
        <v>234</v>
      </c>
      <c r="B90" s="8">
        <v>8</v>
      </c>
      <c r="C90" s="8">
        <v>1</v>
      </c>
      <c r="D90" s="8">
        <v>21</v>
      </c>
      <c r="E90" s="8">
        <v>11</v>
      </c>
      <c r="F90" s="8">
        <v>9</v>
      </c>
      <c r="G90" s="28">
        <f t="shared" si="9"/>
        <v>-18.181818181818183</v>
      </c>
      <c r="I90" s="7" t="s">
        <v>234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28" t="str">
        <f t="shared" si="10"/>
        <v>-</v>
      </c>
      <c r="P90" s="24"/>
    </row>
    <row r="91" spans="1:16" x14ac:dyDescent="0.3">
      <c r="A91" s="7" t="s">
        <v>302</v>
      </c>
      <c r="B91" s="8"/>
      <c r="C91" s="8"/>
      <c r="D91" s="8"/>
      <c r="E91" s="8"/>
      <c r="F91" s="8">
        <v>58</v>
      </c>
      <c r="G91" s="28" t="str">
        <f t="shared" si="9"/>
        <v>-</v>
      </c>
      <c r="I91" s="7" t="s">
        <v>302</v>
      </c>
      <c r="J91" s="8"/>
      <c r="K91" s="8"/>
      <c r="L91" s="8"/>
      <c r="M91" s="8"/>
      <c r="N91" s="8">
        <v>0</v>
      </c>
      <c r="O91" s="28" t="str">
        <f t="shared" si="10"/>
        <v>-</v>
      </c>
      <c r="P91" s="24"/>
    </row>
    <row r="92" spans="1:16" x14ac:dyDescent="0.3">
      <c r="A92" s="7" t="s">
        <v>235</v>
      </c>
      <c r="B92" s="8">
        <v>0</v>
      </c>
      <c r="C92" s="8">
        <v>31</v>
      </c>
      <c r="D92" s="8">
        <v>20</v>
      </c>
      <c r="E92" s="8">
        <v>5</v>
      </c>
      <c r="F92" s="8">
        <v>60</v>
      </c>
      <c r="G92" s="28">
        <f t="shared" si="9"/>
        <v>1100</v>
      </c>
      <c r="I92" s="7" t="s">
        <v>235</v>
      </c>
      <c r="J92" s="8">
        <v>14</v>
      </c>
      <c r="K92" s="8">
        <v>18</v>
      </c>
      <c r="L92" s="8">
        <v>9</v>
      </c>
      <c r="M92" s="8">
        <v>9</v>
      </c>
      <c r="N92" s="8">
        <v>4</v>
      </c>
      <c r="O92" s="28">
        <f t="shared" si="10"/>
        <v>-55.555555555555557</v>
      </c>
      <c r="P92" s="24"/>
    </row>
    <row r="93" spans="1:16" x14ac:dyDescent="0.3">
      <c r="A93" s="7" t="s">
        <v>236</v>
      </c>
      <c r="B93" s="8"/>
      <c r="C93" s="8">
        <v>0</v>
      </c>
      <c r="D93" s="8">
        <v>3</v>
      </c>
      <c r="E93" s="8"/>
      <c r="F93" s="8"/>
      <c r="G93" s="28" t="str">
        <f t="shared" si="9"/>
        <v>-</v>
      </c>
      <c r="I93" s="7" t="s">
        <v>236</v>
      </c>
      <c r="J93" s="8"/>
      <c r="K93" s="8">
        <v>0</v>
      </c>
      <c r="L93" s="8">
        <v>0</v>
      </c>
      <c r="M93" s="8"/>
      <c r="N93" s="8"/>
      <c r="O93" s="28" t="str">
        <f t="shared" si="10"/>
        <v>-</v>
      </c>
      <c r="P93" s="24"/>
    </row>
    <row r="94" spans="1:16" x14ac:dyDescent="0.3">
      <c r="A94" s="7" t="s">
        <v>237</v>
      </c>
      <c r="B94" s="8">
        <v>260</v>
      </c>
      <c r="C94" s="8">
        <v>485</v>
      </c>
      <c r="D94" s="8">
        <v>334</v>
      </c>
      <c r="E94" s="8">
        <v>246</v>
      </c>
      <c r="F94" s="8">
        <v>657</v>
      </c>
      <c r="G94" s="28">
        <f t="shared" si="9"/>
        <v>167.07317073170731</v>
      </c>
      <c r="I94" s="7" t="s">
        <v>237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28" t="str">
        <f t="shared" si="10"/>
        <v>-</v>
      </c>
      <c r="P94" s="24"/>
    </row>
    <row r="95" spans="1:16" x14ac:dyDescent="0.3">
      <c r="A95" s="7" t="s">
        <v>238</v>
      </c>
      <c r="B95" s="8">
        <v>57801</v>
      </c>
      <c r="C95" s="8">
        <v>46882</v>
      </c>
      <c r="D95" s="8">
        <v>51388</v>
      </c>
      <c r="E95" s="8">
        <v>57525</v>
      </c>
      <c r="F95" s="8">
        <v>60777</v>
      </c>
      <c r="G95" s="28">
        <f t="shared" si="9"/>
        <v>5.6531942633637549</v>
      </c>
      <c r="I95" s="7" t="s">
        <v>238</v>
      </c>
      <c r="J95" s="8">
        <v>12585</v>
      </c>
      <c r="K95" s="8">
        <v>9030</v>
      </c>
      <c r="L95" s="8">
        <v>9530</v>
      </c>
      <c r="M95" s="8">
        <v>11133</v>
      </c>
      <c r="N95" s="8">
        <v>12542</v>
      </c>
      <c r="O95" s="28">
        <f t="shared" si="10"/>
        <v>12.656067546932542</v>
      </c>
      <c r="P95" s="24"/>
    </row>
    <row r="96" spans="1:16" x14ac:dyDescent="0.3">
      <c r="A96" s="7" t="s">
        <v>239</v>
      </c>
      <c r="B96" s="8"/>
      <c r="C96" s="8"/>
      <c r="D96" s="8">
        <v>2</v>
      </c>
      <c r="E96" s="8"/>
      <c r="F96" s="8">
        <v>3</v>
      </c>
      <c r="G96" s="28" t="str">
        <f t="shared" si="9"/>
        <v>-</v>
      </c>
      <c r="I96" s="7" t="s">
        <v>239</v>
      </c>
      <c r="J96" s="8"/>
      <c r="K96" s="8"/>
      <c r="L96" s="8">
        <v>0</v>
      </c>
      <c r="M96" s="8"/>
      <c r="N96" s="8">
        <v>0</v>
      </c>
      <c r="O96" s="28" t="str">
        <f t="shared" si="10"/>
        <v>-</v>
      </c>
      <c r="P96" s="24"/>
    </row>
    <row r="97" spans="1:16" x14ac:dyDescent="0.3">
      <c r="A97" s="7" t="s">
        <v>240</v>
      </c>
      <c r="B97" s="8"/>
      <c r="C97" s="8">
        <v>13</v>
      </c>
      <c r="D97" s="8"/>
      <c r="E97" s="8">
        <v>1</v>
      </c>
      <c r="F97" s="8">
        <v>7</v>
      </c>
      <c r="G97" s="28">
        <f t="shared" si="9"/>
        <v>600</v>
      </c>
      <c r="I97" s="7" t="s">
        <v>240</v>
      </c>
      <c r="J97" s="8"/>
      <c r="K97" s="8">
        <v>0</v>
      </c>
      <c r="L97" s="8"/>
      <c r="M97" s="8">
        <v>0</v>
      </c>
      <c r="N97" s="8">
        <v>0</v>
      </c>
      <c r="O97" s="28" t="str">
        <f t="shared" si="10"/>
        <v>-</v>
      </c>
      <c r="P97" s="24"/>
    </row>
    <row r="98" spans="1:16" x14ac:dyDescent="0.3">
      <c r="A98" s="7" t="s">
        <v>241</v>
      </c>
      <c r="B98" s="8">
        <v>729</v>
      </c>
      <c r="C98" s="8">
        <v>1217</v>
      </c>
      <c r="D98" s="8">
        <v>3650</v>
      </c>
      <c r="E98" s="8">
        <v>1916</v>
      </c>
      <c r="F98" s="8">
        <v>1950</v>
      </c>
      <c r="G98" s="28">
        <f t="shared" si="9"/>
        <v>1.7745302713987474</v>
      </c>
      <c r="I98" s="7" t="s">
        <v>241</v>
      </c>
      <c r="J98" s="8">
        <v>11</v>
      </c>
      <c r="K98" s="8">
        <v>9</v>
      </c>
      <c r="L98" s="8">
        <v>89</v>
      </c>
      <c r="M98" s="8">
        <v>200</v>
      </c>
      <c r="N98" s="8">
        <v>406</v>
      </c>
      <c r="O98" s="28">
        <f t="shared" si="10"/>
        <v>103</v>
      </c>
      <c r="P98" s="24"/>
    </row>
    <row r="99" spans="1:16" x14ac:dyDescent="0.3">
      <c r="A99" s="7" t="s">
        <v>242</v>
      </c>
      <c r="B99" s="8">
        <v>161</v>
      </c>
      <c r="C99" s="8">
        <v>54</v>
      </c>
      <c r="D99" s="8">
        <v>176</v>
      </c>
      <c r="E99" s="8">
        <v>71</v>
      </c>
      <c r="F99" s="8">
        <v>37</v>
      </c>
      <c r="G99" s="28">
        <f t="shared" si="9"/>
        <v>-47.887323943661968</v>
      </c>
      <c r="I99" s="7" t="s">
        <v>242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28" t="str">
        <f t="shared" si="10"/>
        <v>-</v>
      </c>
      <c r="P99" s="24"/>
    </row>
    <row r="100" spans="1:16" x14ac:dyDescent="0.3">
      <c r="A100" s="7" t="s">
        <v>298</v>
      </c>
      <c r="B100" s="8">
        <v>1</v>
      </c>
      <c r="C100" s="8"/>
      <c r="D100" s="8"/>
      <c r="E100" s="8"/>
      <c r="F100" s="8"/>
      <c r="G100" s="28" t="str">
        <f t="shared" si="9"/>
        <v>-</v>
      </c>
      <c r="I100" s="7" t="s">
        <v>298</v>
      </c>
      <c r="J100" s="8">
        <v>0</v>
      </c>
      <c r="K100" s="8"/>
      <c r="L100" s="8"/>
      <c r="M100" s="8"/>
      <c r="N100" s="8"/>
      <c r="O100" s="28" t="str">
        <f t="shared" si="10"/>
        <v>-</v>
      </c>
      <c r="P100" s="24"/>
    </row>
    <row r="101" spans="1:16" x14ac:dyDescent="0.3">
      <c r="A101" s="7" t="s">
        <v>243</v>
      </c>
      <c r="B101" s="8">
        <v>212</v>
      </c>
      <c r="C101" s="8">
        <v>228</v>
      </c>
      <c r="D101" s="8">
        <v>420</v>
      </c>
      <c r="E101" s="8">
        <v>241</v>
      </c>
      <c r="F101" s="8">
        <v>215</v>
      </c>
      <c r="G101" s="28">
        <f t="shared" si="9"/>
        <v>-10.78838174273859</v>
      </c>
      <c r="I101" s="7" t="s">
        <v>243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28" t="str">
        <f t="shared" si="10"/>
        <v>-</v>
      </c>
      <c r="P101" s="24"/>
    </row>
    <row r="102" spans="1:16" x14ac:dyDescent="0.3">
      <c r="A102" s="7" t="s">
        <v>304</v>
      </c>
      <c r="B102" s="8"/>
      <c r="C102" s="8"/>
      <c r="D102" s="8"/>
      <c r="E102" s="8"/>
      <c r="F102" s="8">
        <v>5</v>
      </c>
      <c r="G102" s="28" t="str">
        <f t="shared" si="9"/>
        <v>-</v>
      </c>
      <c r="I102" s="7" t="s">
        <v>304</v>
      </c>
      <c r="J102" s="8"/>
      <c r="K102" s="8"/>
      <c r="L102" s="8"/>
      <c r="M102" s="8"/>
      <c r="N102" s="8">
        <v>0</v>
      </c>
      <c r="O102" s="28" t="str">
        <f t="shared" si="10"/>
        <v>-</v>
      </c>
      <c r="P102" s="24"/>
    </row>
    <row r="103" spans="1:16" x14ac:dyDescent="0.3">
      <c r="A103" s="7" t="s">
        <v>244</v>
      </c>
      <c r="B103" s="8">
        <v>381</v>
      </c>
      <c r="C103" s="8">
        <v>3</v>
      </c>
      <c r="D103" s="8">
        <v>58</v>
      </c>
      <c r="E103" s="8">
        <v>0</v>
      </c>
      <c r="F103" s="8">
        <v>112</v>
      </c>
      <c r="G103" s="28" t="e">
        <f t="shared" si="9"/>
        <v>#DIV/0!</v>
      </c>
      <c r="I103" s="7" t="s">
        <v>244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28" t="str">
        <f t="shared" si="10"/>
        <v>-</v>
      </c>
      <c r="P103" s="24"/>
    </row>
    <row r="104" spans="1:16" x14ac:dyDescent="0.3">
      <c r="A104" s="7" t="s">
        <v>245</v>
      </c>
      <c r="B104" s="8">
        <v>3</v>
      </c>
      <c r="C104" s="8">
        <v>16</v>
      </c>
      <c r="D104" s="8"/>
      <c r="E104" s="8"/>
      <c r="F104" s="8"/>
      <c r="G104" s="28" t="str">
        <f t="shared" si="9"/>
        <v>-</v>
      </c>
      <c r="I104" s="7" t="s">
        <v>245</v>
      </c>
      <c r="J104" s="8">
        <v>0</v>
      </c>
      <c r="K104" s="8">
        <v>0</v>
      </c>
      <c r="L104" s="8"/>
      <c r="M104" s="8"/>
      <c r="N104" s="8"/>
      <c r="O104" s="28" t="str">
        <f t="shared" si="10"/>
        <v>-</v>
      </c>
      <c r="P104" s="24"/>
    </row>
    <row r="105" spans="1:16" x14ac:dyDescent="0.3">
      <c r="A105" s="7" t="s">
        <v>246</v>
      </c>
      <c r="B105" s="8">
        <v>0</v>
      </c>
      <c r="C105" s="8"/>
      <c r="D105" s="8"/>
      <c r="E105" s="8">
        <v>1</v>
      </c>
      <c r="F105" s="8"/>
      <c r="G105" s="28" t="str">
        <f t="shared" si="9"/>
        <v>-</v>
      </c>
      <c r="I105" s="7" t="s">
        <v>246</v>
      </c>
      <c r="J105" s="8">
        <v>1</v>
      </c>
      <c r="K105" s="8"/>
      <c r="L105" s="8"/>
      <c r="M105" s="8">
        <v>0</v>
      </c>
      <c r="N105" s="8"/>
      <c r="O105" s="28" t="str">
        <f t="shared" si="10"/>
        <v>-</v>
      </c>
      <c r="P105" s="24"/>
    </row>
    <row r="106" spans="1:16" x14ac:dyDescent="0.3">
      <c r="A106" s="7" t="s">
        <v>309</v>
      </c>
      <c r="B106" s="8"/>
      <c r="C106" s="8">
        <v>0</v>
      </c>
      <c r="D106" s="8"/>
      <c r="E106" s="8"/>
      <c r="F106" s="8"/>
      <c r="G106" s="28" t="str">
        <f t="shared" si="9"/>
        <v>-</v>
      </c>
      <c r="I106" s="7" t="s">
        <v>309</v>
      </c>
      <c r="J106" s="8"/>
      <c r="K106" s="8">
        <v>1</v>
      </c>
      <c r="L106" s="8"/>
      <c r="M106" s="8"/>
      <c r="N106" s="8"/>
      <c r="O106" s="28" t="str">
        <f t="shared" si="10"/>
        <v>-</v>
      </c>
      <c r="P106" s="24"/>
    </row>
    <row r="107" spans="1:16" x14ac:dyDescent="0.3">
      <c r="A107" s="7" t="s">
        <v>247</v>
      </c>
      <c r="B107" s="8">
        <v>19</v>
      </c>
      <c r="C107" s="8">
        <v>2</v>
      </c>
      <c r="D107" s="8">
        <v>10</v>
      </c>
      <c r="E107" s="8"/>
      <c r="F107" s="8">
        <v>0</v>
      </c>
      <c r="G107" s="28" t="str">
        <f t="shared" si="9"/>
        <v>-</v>
      </c>
      <c r="I107" s="7" t="s">
        <v>247</v>
      </c>
      <c r="J107" s="8">
        <v>0</v>
      </c>
      <c r="K107" s="8">
        <v>0</v>
      </c>
      <c r="L107" s="8">
        <v>0</v>
      </c>
      <c r="M107" s="8"/>
      <c r="N107" s="8">
        <v>0</v>
      </c>
      <c r="O107" s="28" t="str">
        <f t="shared" si="10"/>
        <v>-</v>
      </c>
      <c r="P107" s="24"/>
    </row>
    <row r="108" spans="1:16" x14ac:dyDescent="0.3">
      <c r="A108" s="7" t="s">
        <v>248</v>
      </c>
      <c r="B108" s="8">
        <v>91</v>
      </c>
      <c r="C108" s="8">
        <v>112</v>
      </c>
      <c r="D108" s="8">
        <v>294</v>
      </c>
      <c r="E108" s="8">
        <v>262</v>
      </c>
      <c r="F108" s="8">
        <v>285</v>
      </c>
      <c r="G108" s="28">
        <f t="shared" si="9"/>
        <v>8.778625954198473</v>
      </c>
      <c r="I108" s="7" t="s">
        <v>248</v>
      </c>
      <c r="J108" s="8">
        <v>6</v>
      </c>
      <c r="K108" s="8">
        <v>0</v>
      </c>
      <c r="L108" s="8">
        <v>0</v>
      </c>
      <c r="M108" s="8">
        <v>0</v>
      </c>
      <c r="N108" s="8">
        <v>6</v>
      </c>
      <c r="O108" s="28" t="str">
        <f t="shared" si="10"/>
        <v>-</v>
      </c>
      <c r="P108" s="24"/>
    </row>
    <row r="109" spans="1:16" x14ac:dyDescent="0.3">
      <c r="A109" s="7" t="s">
        <v>249</v>
      </c>
      <c r="B109" s="8">
        <v>13</v>
      </c>
      <c r="C109" s="8">
        <v>35</v>
      </c>
      <c r="D109" s="8">
        <v>54</v>
      </c>
      <c r="E109" s="8">
        <v>46</v>
      </c>
      <c r="F109" s="8">
        <v>21</v>
      </c>
      <c r="G109" s="28">
        <f t="shared" si="9"/>
        <v>-54.347826086956523</v>
      </c>
      <c r="I109" s="7" t="s">
        <v>249</v>
      </c>
      <c r="J109" s="8">
        <v>0</v>
      </c>
      <c r="K109" s="8">
        <v>0</v>
      </c>
      <c r="L109" s="8">
        <v>8</v>
      </c>
      <c r="M109" s="8">
        <v>1</v>
      </c>
      <c r="N109" s="8">
        <v>0</v>
      </c>
      <c r="O109" s="28" t="str">
        <f t="shared" si="10"/>
        <v>-</v>
      </c>
      <c r="P109" s="24"/>
    </row>
    <row r="110" spans="1:16" x14ac:dyDescent="0.3">
      <c r="A110" s="7" t="s">
        <v>294</v>
      </c>
      <c r="B110" s="8">
        <v>83</v>
      </c>
      <c r="C110" s="8">
        <v>49</v>
      </c>
      <c r="D110" s="8">
        <v>13</v>
      </c>
      <c r="E110" s="8">
        <v>59</v>
      </c>
      <c r="F110" s="8">
        <v>33</v>
      </c>
      <c r="G110" s="28">
        <f t="shared" si="9"/>
        <v>-44.067796610169495</v>
      </c>
      <c r="I110" s="7" t="s">
        <v>294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28" t="str">
        <f t="shared" si="10"/>
        <v>-</v>
      </c>
      <c r="P110" s="24"/>
    </row>
    <row r="111" spans="1:16" x14ac:dyDescent="0.3">
      <c r="A111" s="7" t="s">
        <v>250</v>
      </c>
      <c r="B111" s="8">
        <v>111</v>
      </c>
      <c r="C111" s="8">
        <v>8</v>
      </c>
      <c r="D111" s="8">
        <v>23</v>
      </c>
      <c r="E111" s="8">
        <v>16</v>
      </c>
      <c r="F111" s="8">
        <v>0</v>
      </c>
      <c r="G111" s="28" t="str">
        <f t="shared" ref="G111:G154" si="11">+IF(OR(E111&lt;0.1,F111&lt;0.1),"-",((F111-E111)*100)/E111)</f>
        <v>-</v>
      </c>
      <c r="I111" s="7" t="s">
        <v>250</v>
      </c>
      <c r="J111" s="8">
        <v>134</v>
      </c>
      <c r="K111" s="8">
        <v>109</v>
      </c>
      <c r="L111" s="8">
        <v>32</v>
      </c>
      <c r="M111" s="8">
        <v>15</v>
      </c>
      <c r="N111" s="8">
        <v>262</v>
      </c>
      <c r="O111" s="28">
        <f t="shared" si="10"/>
        <v>1646.6666666666667</v>
      </c>
      <c r="P111" s="24"/>
    </row>
    <row r="112" spans="1:16" x14ac:dyDescent="0.3">
      <c r="A112" s="7" t="s">
        <v>251</v>
      </c>
      <c r="B112" s="8">
        <v>76296</v>
      </c>
      <c r="C112" s="8">
        <v>74321</v>
      </c>
      <c r="D112" s="8">
        <v>87565</v>
      </c>
      <c r="E112" s="8">
        <v>89540</v>
      </c>
      <c r="F112" s="8">
        <v>95738</v>
      </c>
      <c r="G112" s="28">
        <f t="shared" si="11"/>
        <v>6.9220460129551036</v>
      </c>
      <c r="I112" s="7" t="s">
        <v>251</v>
      </c>
      <c r="J112" s="8">
        <v>84750</v>
      </c>
      <c r="K112" s="8">
        <v>82616</v>
      </c>
      <c r="L112" s="8">
        <v>116977</v>
      </c>
      <c r="M112" s="8">
        <v>132993</v>
      </c>
      <c r="N112" s="8">
        <v>135564</v>
      </c>
      <c r="O112" s="28">
        <f t="shared" si="10"/>
        <v>1.9331844533170919</v>
      </c>
      <c r="P112" s="24"/>
    </row>
    <row r="113" spans="1:16" x14ac:dyDescent="0.3">
      <c r="A113" s="7" t="s">
        <v>252</v>
      </c>
      <c r="B113" s="8">
        <v>316</v>
      </c>
      <c r="C113" s="8">
        <v>363</v>
      </c>
      <c r="D113" s="8">
        <v>0</v>
      </c>
      <c r="E113" s="8">
        <v>220</v>
      </c>
      <c r="F113" s="8">
        <v>0</v>
      </c>
      <c r="G113" s="28" t="str">
        <f t="shared" si="11"/>
        <v>-</v>
      </c>
      <c r="I113" s="7" t="s">
        <v>252</v>
      </c>
      <c r="J113" s="8">
        <v>0</v>
      </c>
      <c r="K113" s="8">
        <v>9</v>
      </c>
      <c r="L113" s="8">
        <v>10</v>
      </c>
      <c r="M113" s="8">
        <v>19</v>
      </c>
      <c r="N113" s="8">
        <v>18</v>
      </c>
      <c r="O113" s="28">
        <f t="shared" si="10"/>
        <v>-5.2631578947368425</v>
      </c>
      <c r="P113" s="24"/>
    </row>
    <row r="114" spans="1:16" x14ac:dyDescent="0.3">
      <c r="A114" s="7" t="s">
        <v>253</v>
      </c>
      <c r="B114" s="8">
        <v>8</v>
      </c>
      <c r="C114" s="8">
        <v>23</v>
      </c>
      <c r="D114" s="8">
        <v>50</v>
      </c>
      <c r="E114" s="8">
        <v>144</v>
      </c>
      <c r="F114" s="8">
        <v>415</v>
      </c>
      <c r="G114" s="28">
        <f t="shared" si="11"/>
        <v>188.19444444444446</v>
      </c>
      <c r="I114" s="7" t="s">
        <v>253</v>
      </c>
      <c r="J114" s="8">
        <v>0</v>
      </c>
      <c r="K114" s="8">
        <v>0</v>
      </c>
      <c r="L114" s="8">
        <v>10</v>
      </c>
      <c r="M114" s="8">
        <v>0</v>
      </c>
      <c r="N114" s="8">
        <v>0</v>
      </c>
      <c r="O114" s="28" t="str">
        <f t="shared" si="10"/>
        <v>-</v>
      </c>
      <c r="P114" s="24"/>
    </row>
    <row r="115" spans="1:16" x14ac:dyDescent="0.3">
      <c r="A115" s="7" t="s">
        <v>254</v>
      </c>
      <c r="B115" s="8">
        <v>0</v>
      </c>
      <c r="C115" s="8"/>
      <c r="D115" s="8"/>
      <c r="E115" s="8">
        <v>0</v>
      </c>
      <c r="F115" s="8">
        <v>37</v>
      </c>
      <c r="G115" s="28" t="str">
        <f t="shared" si="11"/>
        <v>-</v>
      </c>
      <c r="I115" s="7" t="s">
        <v>254</v>
      </c>
      <c r="J115" s="8">
        <v>48</v>
      </c>
      <c r="K115" s="8"/>
      <c r="L115" s="8"/>
      <c r="M115" s="8">
        <v>221</v>
      </c>
      <c r="N115" s="8">
        <v>447</v>
      </c>
      <c r="O115" s="28">
        <f t="shared" si="10"/>
        <v>102.26244343891403</v>
      </c>
      <c r="P115" s="24"/>
    </row>
    <row r="116" spans="1:16" x14ac:dyDescent="0.3">
      <c r="A116" s="7" t="s">
        <v>255</v>
      </c>
      <c r="B116" s="8">
        <v>320</v>
      </c>
      <c r="C116" s="8">
        <v>1254</v>
      </c>
      <c r="D116" s="8">
        <v>2749</v>
      </c>
      <c r="E116" s="8">
        <v>4883</v>
      </c>
      <c r="F116" s="8">
        <v>1073</v>
      </c>
      <c r="G116" s="28">
        <f t="shared" si="11"/>
        <v>-78.025803809133734</v>
      </c>
      <c r="I116" s="7" t="s">
        <v>255</v>
      </c>
      <c r="J116" s="8">
        <v>6</v>
      </c>
      <c r="K116" s="8">
        <v>1</v>
      </c>
      <c r="L116" s="8">
        <v>0</v>
      </c>
      <c r="M116" s="8">
        <v>83</v>
      </c>
      <c r="N116" s="8">
        <v>277</v>
      </c>
      <c r="O116" s="28">
        <f t="shared" si="10"/>
        <v>233.73493975903614</v>
      </c>
      <c r="P116" s="24"/>
    </row>
    <row r="117" spans="1:16" x14ac:dyDescent="0.3">
      <c r="A117" s="7" t="s">
        <v>256</v>
      </c>
      <c r="B117" s="8"/>
      <c r="C117" s="8"/>
      <c r="D117" s="8"/>
      <c r="E117" s="8">
        <v>18</v>
      </c>
      <c r="F117" s="8">
        <v>55</v>
      </c>
      <c r="G117" s="28">
        <f t="shared" si="11"/>
        <v>205.55555555555554</v>
      </c>
      <c r="I117" s="7" t="s">
        <v>256</v>
      </c>
      <c r="J117" s="8"/>
      <c r="K117" s="8"/>
      <c r="L117" s="8"/>
      <c r="M117" s="8">
        <v>0</v>
      </c>
      <c r="N117" s="8">
        <v>0</v>
      </c>
      <c r="O117" s="28" t="str">
        <f t="shared" si="10"/>
        <v>-</v>
      </c>
      <c r="P117" s="24"/>
    </row>
    <row r="118" spans="1:16" x14ac:dyDescent="0.3">
      <c r="A118" s="7" t="s">
        <v>257</v>
      </c>
      <c r="B118" s="8">
        <v>1948</v>
      </c>
      <c r="C118" s="8">
        <v>2106</v>
      </c>
      <c r="D118" s="8">
        <v>1755</v>
      </c>
      <c r="E118" s="8">
        <v>2573</v>
      </c>
      <c r="F118" s="8">
        <v>4002</v>
      </c>
      <c r="G118" s="28">
        <f t="shared" si="11"/>
        <v>55.538282160901673</v>
      </c>
      <c r="I118" s="7" t="s">
        <v>257</v>
      </c>
      <c r="J118" s="8">
        <v>737</v>
      </c>
      <c r="K118" s="8">
        <v>347</v>
      </c>
      <c r="L118" s="8">
        <v>812</v>
      </c>
      <c r="M118" s="8">
        <v>533</v>
      </c>
      <c r="N118" s="8">
        <v>595</v>
      </c>
      <c r="O118" s="28">
        <f t="shared" si="10"/>
        <v>11.632270168855534</v>
      </c>
      <c r="P118" s="24"/>
    </row>
    <row r="119" spans="1:16" x14ac:dyDescent="0.3">
      <c r="A119" s="7" t="s">
        <v>258</v>
      </c>
      <c r="B119" s="8">
        <v>47433</v>
      </c>
      <c r="C119" s="8">
        <v>42614</v>
      </c>
      <c r="D119" s="8">
        <v>54850</v>
      </c>
      <c r="E119" s="8">
        <v>68299</v>
      </c>
      <c r="F119" s="8">
        <v>61754</v>
      </c>
      <c r="G119" s="28">
        <f t="shared" si="11"/>
        <v>-9.5828635851183765</v>
      </c>
      <c r="I119" s="7" t="s">
        <v>258</v>
      </c>
      <c r="J119" s="8">
        <v>8182</v>
      </c>
      <c r="K119" s="8">
        <v>10350</v>
      </c>
      <c r="L119" s="8">
        <v>11581</v>
      </c>
      <c r="M119" s="8">
        <v>11299</v>
      </c>
      <c r="N119" s="8">
        <v>12032</v>
      </c>
      <c r="O119" s="28">
        <f t="shared" si="10"/>
        <v>6.4872997610408003</v>
      </c>
      <c r="P119" s="24"/>
    </row>
    <row r="120" spans="1:16" x14ac:dyDescent="0.3">
      <c r="A120" s="7" t="s">
        <v>259</v>
      </c>
      <c r="B120" s="8">
        <v>815</v>
      </c>
      <c r="C120" s="8">
        <v>1125</v>
      </c>
      <c r="D120" s="8">
        <v>557</v>
      </c>
      <c r="E120" s="8">
        <v>1119</v>
      </c>
      <c r="F120" s="8">
        <v>480</v>
      </c>
      <c r="G120" s="28">
        <f t="shared" si="11"/>
        <v>-57.10455764075067</v>
      </c>
      <c r="I120" s="7" t="s">
        <v>259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28" t="str">
        <f t="shared" si="10"/>
        <v>-</v>
      </c>
      <c r="P120" s="24"/>
    </row>
    <row r="121" spans="1:16" x14ac:dyDescent="0.3">
      <c r="A121" s="7" t="s">
        <v>260</v>
      </c>
      <c r="B121" s="8">
        <v>10854</v>
      </c>
      <c r="C121" s="8">
        <v>12680</v>
      </c>
      <c r="D121" s="8">
        <v>11836</v>
      </c>
      <c r="E121" s="8">
        <v>12259</v>
      </c>
      <c r="F121" s="8">
        <v>12531</v>
      </c>
      <c r="G121" s="28">
        <f t="shared" si="11"/>
        <v>2.2187780406232154</v>
      </c>
      <c r="I121" s="7" t="s">
        <v>260</v>
      </c>
      <c r="J121" s="8">
        <v>1795</v>
      </c>
      <c r="K121" s="8">
        <v>1643</v>
      </c>
      <c r="L121" s="8">
        <v>254</v>
      </c>
      <c r="M121" s="8">
        <v>400</v>
      </c>
      <c r="N121" s="8">
        <v>1</v>
      </c>
      <c r="O121" s="28">
        <f t="shared" si="10"/>
        <v>-99.75</v>
      </c>
      <c r="P121" s="24"/>
    </row>
    <row r="122" spans="1:16" x14ac:dyDescent="0.3">
      <c r="A122" s="7" t="s">
        <v>261</v>
      </c>
      <c r="B122" s="8">
        <v>1335</v>
      </c>
      <c r="C122" s="8">
        <v>1674</v>
      </c>
      <c r="D122" s="8">
        <v>1912</v>
      </c>
      <c r="E122" s="8">
        <v>1240</v>
      </c>
      <c r="F122" s="8">
        <v>966</v>
      </c>
      <c r="G122" s="28">
        <f t="shared" si="11"/>
        <v>-22.096774193548388</v>
      </c>
      <c r="I122" s="7" t="s">
        <v>261</v>
      </c>
      <c r="J122" s="8">
        <v>5</v>
      </c>
      <c r="K122" s="8">
        <v>221</v>
      </c>
      <c r="L122" s="8">
        <v>57</v>
      </c>
      <c r="M122" s="8">
        <v>297</v>
      </c>
      <c r="N122" s="8">
        <v>192</v>
      </c>
      <c r="O122" s="28">
        <f t="shared" si="10"/>
        <v>-35.353535353535356</v>
      </c>
      <c r="P122" s="24"/>
    </row>
    <row r="123" spans="1:16" x14ac:dyDescent="0.3">
      <c r="A123" s="7" t="s">
        <v>262</v>
      </c>
      <c r="B123" s="8">
        <v>40</v>
      </c>
      <c r="C123" s="8"/>
      <c r="D123" s="8"/>
      <c r="E123" s="8">
        <v>63</v>
      </c>
      <c r="F123" s="8">
        <v>150</v>
      </c>
      <c r="G123" s="28">
        <f t="shared" si="11"/>
        <v>138.0952380952381</v>
      </c>
      <c r="I123" s="7" t="s">
        <v>262</v>
      </c>
      <c r="J123" s="8">
        <v>0</v>
      </c>
      <c r="K123" s="8"/>
      <c r="L123" s="8"/>
      <c r="M123" s="8">
        <v>0</v>
      </c>
      <c r="N123" s="8">
        <v>0</v>
      </c>
      <c r="O123" s="28" t="str">
        <f t="shared" si="10"/>
        <v>-</v>
      </c>
      <c r="P123" s="24"/>
    </row>
    <row r="124" spans="1:16" x14ac:dyDescent="0.3">
      <c r="A124" s="7" t="s">
        <v>263</v>
      </c>
      <c r="B124" s="8">
        <v>781</v>
      </c>
      <c r="C124" s="8">
        <v>600</v>
      </c>
      <c r="D124" s="8">
        <v>1256</v>
      </c>
      <c r="E124" s="8">
        <v>1081</v>
      </c>
      <c r="F124" s="8">
        <v>1198</v>
      </c>
      <c r="G124" s="28">
        <f t="shared" si="11"/>
        <v>10.823311748381128</v>
      </c>
      <c r="I124" s="7" t="s">
        <v>263</v>
      </c>
      <c r="J124" s="8">
        <v>34</v>
      </c>
      <c r="K124" s="8">
        <v>5</v>
      </c>
      <c r="L124" s="8">
        <v>9</v>
      </c>
      <c r="M124" s="8">
        <v>466</v>
      </c>
      <c r="N124" s="8">
        <v>5</v>
      </c>
      <c r="O124" s="28">
        <f t="shared" si="10"/>
        <v>-98.927038626609445</v>
      </c>
      <c r="P124" s="24"/>
    </row>
    <row r="125" spans="1:16" x14ac:dyDescent="0.3">
      <c r="A125" s="7" t="s">
        <v>264</v>
      </c>
      <c r="B125" s="8">
        <v>5</v>
      </c>
      <c r="C125" s="8">
        <v>159</v>
      </c>
      <c r="D125" s="8">
        <v>278</v>
      </c>
      <c r="E125" s="8">
        <v>831</v>
      </c>
      <c r="F125" s="8">
        <v>540</v>
      </c>
      <c r="G125" s="28">
        <f t="shared" si="11"/>
        <v>-35.018050541516246</v>
      </c>
      <c r="I125" s="7" t="s">
        <v>264</v>
      </c>
      <c r="J125" s="8">
        <v>0</v>
      </c>
      <c r="K125" s="8">
        <v>65</v>
      </c>
      <c r="L125" s="8">
        <v>0</v>
      </c>
      <c r="M125" s="8">
        <v>0</v>
      </c>
      <c r="N125" s="8">
        <v>0</v>
      </c>
      <c r="O125" s="28" t="str">
        <f t="shared" si="10"/>
        <v>-</v>
      </c>
      <c r="P125" s="24"/>
    </row>
    <row r="126" spans="1:16" x14ac:dyDescent="0.3">
      <c r="A126" s="7" t="s">
        <v>265</v>
      </c>
      <c r="B126" s="8">
        <v>13</v>
      </c>
      <c r="C126" s="8">
        <v>0</v>
      </c>
      <c r="D126" s="8"/>
      <c r="E126" s="8"/>
      <c r="F126" s="8">
        <v>0</v>
      </c>
      <c r="G126" s="28" t="str">
        <f t="shared" si="11"/>
        <v>-</v>
      </c>
      <c r="I126" s="7" t="s">
        <v>265</v>
      </c>
      <c r="J126" s="8">
        <v>0</v>
      </c>
      <c r="K126" s="8">
        <v>0</v>
      </c>
      <c r="L126" s="8"/>
      <c r="M126" s="8"/>
      <c r="N126" s="8">
        <v>22</v>
      </c>
      <c r="O126" s="28" t="str">
        <f t="shared" si="10"/>
        <v>-</v>
      </c>
      <c r="P126" s="24"/>
    </row>
    <row r="127" spans="1:16" x14ac:dyDescent="0.3">
      <c r="A127" s="7" t="s">
        <v>266</v>
      </c>
      <c r="B127" s="8">
        <v>20</v>
      </c>
      <c r="C127" s="8"/>
      <c r="D127" s="8">
        <v>32</v>
      </c>
      <c r="E127" s="8"/>
      <c r="F127" s="8">
        <v>24</v>
      </c>
      <c r="G127" s="28" t="str">
        <f t="shared" si="11"/>
        <v>-</v>
      </c>
      <c r="I127" s="7" t="s">
        <v>266</v>
      </c>
      <c r="J127" s="8">
        <v>0</v>
      </c>
      <c r="K127" s="8"/>
      <c r="L127" s="8">
        <v>0</v>
      </c>
      <c r="M127" s="8"/>
      <c r="N127" s="8">
        <v>0</v>
      </c>
      <c r="O127" s="28" t="str">
        <f t="shared" si="10"/>
        <v>-</v>
      </c>
      <c r="P127" s="24"/>
    </row>
    <row r="128" spans="1:16" x14ac:dyDescent="0.3">
      <c r="A128" s="7" t="s">
        <v>267</v>
      </c>
      <c r="B128" s="8">
        <v>31</v>
      </c>
      <c r="C128" s="8">
        <v>11</v>
      </c>
      <c r="D128" s="8">
        <v>99</v>
      </c>
      <c r="E128" s="8">
        <v>73</v>
      </c>
      <c r="F128" s="8">
        <v>430</v>
      </c>
      <c r="G128" s="28">
        <f t="shared" si="11"/>
        <v>489.04109589041099</v>
      </c>
      <c r="I128" s="7" t="s">
        <v>267</v>
      </c>
      <c r="J128" s="8">
        <v>0</v>
      </c>
      <c r="K128" s="8">
        <v>0</v>
      </c>
      <c r="L128" s="8">
        <v>7</v>
      </c>
      <c r="M128" s="8">
        <v>6</v>
      </c>
      <c r="N128" s="8">
        <v>0</v>
      </c>
      <c r="O128" s="28" t="str">
        <f t="shared" si="10"/>
        <v>-</v>
      </c>
      <c r="P128" s="24"/>
    </row>
    <row r="129" spans="1:16" x14ac:dyDescent="0.3">
      <c r="A129" s="7" t="s">
        <v>268</v>
      </c>
      <c r="B129" s="8">
        <v>853</v>
      </c>
      <c r="C129" s="8">
        <v>100</v>
      </c>
      <c r="D129" s="8">
        <v>58</v>
      </c>
      <c r="E129" s="8">
        <v>297</v>
      </c>
      <c r="F129" s="8">
        <v>196</v>
      </c>
      <c r="G129" s="28">
        <f t="shared" si="11"/>
        <v>-34.006734006734007</v>
      </c>
      <c r="I129" s="7" t="s">
        <v>268</v>
      </c>
      <c r="J129" s="8">
        <v>0</v>
      </c>
      <c r="K129" s="8">
        <v>0</v>
      </c>
      <c r="L129" s="8">
        <v>1</v>
      </c>
      <c r="M129" s="8">
        <v>1</v>
      </c>
      <c r="N129" s="8">
        <v>1</v>
      </c>
      <c r="O129" s="28">
        <f t="shared" si="10"/>
        <v>0</v>
      </c>
      <c r="P129" s="24"/>
    </row>
    <row r="130" spans="1:16" x14ac:dyDescent="0.3">
      <c r="A130" s="7" t="s">
        <v>306</v>
      </c>
      <c r="B130" s="8"/>
      <c r="C130" s="8">
        <v>1</v>
      </c>
      <c r="D130" s="8">
        <v>7</v>
      </c>
      <c r="E130" s="8"/>
      <c r="F130" s="8"/>
      <c r="G130" s="28" t="str">
        <f t="shared" si="11"/>
        <v>-</v>
      </c>
      <c r="I130" s="7" t="s">
        <v>306</v>
      </c>
      <c r="J130" s="8"/>
      <c r="K130" s="8">
        <v>0</v>
      </c>
      <c r="L130" s="8">
        <v>0</v>
      </c>
      <c r="M130" s="8"/>
      <c r="N130" s="8"/>
      <c r="O130" s="28" t="str">
        <f t="shared" si="10"/>
        <v>-</v>
      </c>
      <c r="P130" s="24"/>
    </row>
    <row r="131" spans="1:16" x14ac:dyDescent="0.3">
      <c r="A131" s="7" t="s">
        <v>269</v>
      </c>
      <c r="B131" s="8">
        <v>154</v>
      </c>
      <c r="C131" s="8">
        <v>49</v>
      </c>
      <c r="D131" s="8">
        <v>104</v>
      </c>
      <c r="E131" s="8">
        <v>194</v>
      </c>
      <c r="F131" s="8">
        <v>109</v>
      </c>
      <c r="G131" s="28">
        <f t="shared" si="11"/>
        <v>-43.814432989690722</v>
      </c>
      <c r="I131" s="7" t="s">
        <v>269</v>
      </c>
      <c r="J131" s="8">
        <v>0</v>
      </c>
      <c r="K131" s="8">
        <v>0</v>
      </c>
      <c r="L131" s="8">
        <v>0</v>
      </c>
      <c r="M131" s="8">
        <v>0</v>
      </c>
      <c r="N131" s="8">
        <v>1</v>
      </c>
      <c r="O131" s="28" t="str">
        <f t="shared" si="10"/>
        <v>-</v>
      </c>
      <c r="P131" s="24"/>
    </row>
    <row r="132" spans="1:16" x14ac:dyDescent="0.3">
      <c r="A132" s="7" t="s">
        <v>270</v>
      </c>
      <c r="B132" s="8">
        <v>7</v>
      </c>
      <c r="C132" s="8">
        <v>0</v>
      </c>
      <c r="D132" s="8">
        <v>0</v>
      </c>
      <c r="E132" s="8">
        <v>6</v>
      </c>
      <c r="F132" s="8">
        <v>12</v>
      </c>
      <c r="G132" s="28">
        <f t="shared" si="11"/>
        <v>100</v>
      </c>
      <c r="I132" s="7" t="s">
        <v>270</v>
      </c>
      <c r="J132" s="8">
        <v>2</v>
      </c>
      <c r="K132" s="8">
        <v>1</v>
      </c>
      <c r="L132" s="8">
        <v>6</v>
      </c>
      <c r="M132" s="8">
        <v>2</v>
      </c>
      <c r="N132" s="8">
        <v>1</v>
      </c>
      <c r="O132" s="28">
        <f t="shared" si="10"/>
        <v>-50</v>
      </c>
      <c r="P132" s="24"/>
    </row>
    <row r="133" spans="1:16" x14ac:dyDescent="0.3">
      <c r="A133" s="7" t="s">
        <v>271</v>
      </c>
      <c r="B133" s="8">
        <v>17</v>
      </c>
      <c r="C133" s="8">
        <v>7</v>
      </c>
      <c r="D133" s="8">
        <v>5</v>
      </c>
      <c r="E133" s="8">
        <v>9</v>
      </c>
      <c r="F133" s="8">
        <v>10</v>
      </c>
      <c r="G133" s="28">
        <f t="shared" si="11"/>
        <v>11.111111111111111</v>
      </c>
      <c r="I133" s="7" t="s">
        <v>271</v>
      </c>
      <c r="J133" s="8">
        <v>168</v>
      </c>
      <c r="K133" s="8">
        <v>38</v>
      </c>
      <c r="L133" s="8">
        <v>74</v>
      </c>
      <c r="M133" s="8">
        <v>129</v>
      </c>
      <c r="N133" s="8">
        <v>567</v>
      </c>
      <c r="O133" s="28">
        <f t="shared" si="10"/>
        <v>339.53488372093022</v>
      </c>
      <c r="P133" s="24"/>
    </row>
    <row r="134" spans="1:16" x14ac:dyDescent="0.3">
      <c r="A134" s="7" t="s">
        <v>303</v>
      </c>
      <c r="B134" s="8">
        <v>36</v>
      </c>
      <c r="C134" s="8"/>
      <c r="D134" s="8">
        <v>31</v>
      </c>
      <c r="E134" s="8"/>
      <c r="F134" s="8"/>
      <c r="G134" s="28" t="str">
        <f t="shared" si="11"/>
        <v>-</v>
      </c>
      <c r="I134" s="7" t="s">
        <v>303</v>
      </c>
      <c r="J134" s="8">
        <v>0</v>
      </c>
      <c r="K134" s="8"/>
      <c r="L134" s="8">
        <v>0</v>
      </c>
      <c r="M134" s="8"/>
      <c r="N134" s="8"/>
      <c r="O134" s="28" t="str">
        <f t="shared" si="10"/>
        <v>-</v>
      </c>
      <c r="P134" s="24"/>
    </row>
    <row r="135" spans="1:16" x14ac:dyDescent="0.3">
      <c r="A135" s="7" t="s">
        <v>272</v>
      </c>
      <c r="B135" s="8">
        <v>997</v>
      </c>
      <c r="C135" s="8">
        <v>1032</v>
      </c>
      <c r="D135" s="8">
        <v>1409</v>
      </c>
      <c r="E135" s="8">
        <v>1582</v>
      </c>
      <c r="F135" s="8">
        <v>1095</v>
      </c>
      <c r="G135" s="28">
        <f t="shared" si="11"/>
        <v>-30.783817951959545</v>
      </c>
      <c r="I135" s="7" t="s">
        <v>272</v>
      </c>
      <c r="J135" s="8">
        <v>1</v>
      </c>
      <c r="K135" s="8">
        <v>0</v>
      </c>
      <c r="L135" s="8">
        <v>1</v>
      </c>
      <c r="M135" s="8">
        <v>1</v>
      </c>
      <c r="N135" s="8">
        <v>5</v>
      </c>
      <c r="O135" s="28">
        <f t="shared" si="10"/>
        <v>400</v>
      </c>
      <c r="P135" s="24"/>
    </row>
    <row r="136" spans="1:16" x14ac:dyDescent="0.3">
      <c r="A136" s="7" t="s">
        <v>273</v>
      </c>
      <c r="B136" s="8">
        <v>6499</v>
      </c>
      <c r="C136" s="8">
        <v>6713</v>
      </c>
      <c r="D136" s="8">
        <v>7418</v>
      </c>
      <c r="E136" s="8">
        <v>8167</v>
      </c>
      <c r="F136" s="8">
        <v>7566</v>
      </c>
      <c r="G136" s="28">
        <f t="shared" si="11"/>
        <v>-7.35888331088527</v>
      </c>
      <c r="I136" s="7" t="s">
        <v>273</v>
      </c>
      <c r="J136" s="8">
        <v>16</v>
      </c>
      <c r="K136" s="8">
        <v>43</v>
      </c>
      <c r="L136" s="8">
        <v>91</v>
      </c>
      <c r="M136" s="8">
        <v>91</v>
      </c>
      <c r="N136" s="8">
        <v>15</v>
      </c>
      <c r="O136" s="28">
        <f t="shared" si="10"/>
        <v>-83.516483516483518</v>
      </c>
      <c r="P136" s="24"/>
    </row>
    <row r="137" spans="1:16" x14ac:dyDescent="0.3">
      <c r="A137" s="7" t="s">
        <v>274</v>
      </c>
      <c r="B137" s="8">
        <v>0</v>
      </c>
      <c r="C137" s="8"/>
      <c r="D137" s="8">
        <v>0</v>
      </c>
      <c r="E137" s="8">
        <v>0</v>
      </c>
      <c r="F137" s="8">
        <v>0</v>
      </c>
      <c r="G137" s="28" t="str">
        <f t="shared" si="11"/>
        <v>-</v>
      </c>
      <c r="I137" s="7" t="s">
        <v>274</v>
      </c>
      <c r="J137" s="8">
        <v>0</v>
      </c>
      <c r="K137" s="8"/>
      <c r="L137" s="8">
        <v>0</v>
      </c>
      <c r="M137" s="8">
        <v>0</v>
      </c>
      <c r="N137" s="8">
        <v>0</v>
      </c>
      <c r="O137" s="28" t="str">
        <f t="shared" si="10"/>
        <v>-</v>
      </c>
      <c r="P137" s="24"/>
    </row>
    <row r="138" spans="1:16" x14ac:dyDescent="0.3">
      <c r="A138" s="7" t="s">
        <v>275</v>
      </c>
      <c r="B138" s="8">
        <v>296</v>
      </c>
      <c r="C138" s="8">
        <v>155</v>
      </c>
      <c r="D138" s="8">
        <v>868</v>
      </c>
      <c r="E138" s="8">
        <v>1442</v>
      </c>
      <c r="F138" s="8">
        <v>1616</v>
      </c>
      <c r="G138" s="28">
        <f t="shared" si="11"/>
        <v>12.066574202496533</v>
      </c>
      <c r="I138" s="7" t="s">
        <v>275</v>
      </c>
      <c r="J138" s="8">
        <v>397</v>
      </c>
      <c r="K138" s="8">
        <v>183</v>
      </c>
      <c r="L138" s="8">
        <v>352</v>
      </c>
      <c r="M138" s="8">
        <v>169</v>
      </c>
      <c r="N138" s="8">
        <v>104</v>
      </c>
      <c r="O138" s="28">
        <f t="shared" si="10"/>
        <v>-38.46153846153846</v>
      </c>
      <c r="P138" s="24"/>
    </row>
    <row r="139" spans="1:16" x14ac:dyDescent="0.3">
      <c r="A139" s="7" t="s">
        <v>276</v>
      </c>
      <c r="B139" s="8">
        <v>42</v>
      </c>
      <c r="C139" s="8">
        <v>18</v>
      </c>
      <c r="D139" s="8">
        <v>22</v>
      </c>
      <c r="E139" s="8">
        <v>464</v>
      </c>
      <c r="F139" s="8">
        <v>145</v>
      </c>
      <c r="G139" s="28">
        <f t="shared" si="11"/>
        <v>-68.75</v>
      </c>
      <c r="I139" s="7" t="s">
        <v>276</v>
      </c>
      <c r="J139" s="8">
        <v>29</v>
      </c>
      <c r="K139" s="8">
        <v>5</v>
      </c>
      <c r="L139" s="8">
        <v>69</v>
      </c>
      <c r="M139" s="8">
        <v>6</v>
      </c>
      <c r="N139" s="8">
        <v>8</v>
      </c>
      <c r="O139" s="28">
        <f t="shared" si="10"/>
        <v>33.333333333333336</v>
      </c>
      <c r="P139" s="24"/>
    </row>
    <row r="140" spans="1:16" x14ac:dyDescent="0.3">
      <c r="A140" s="7" t="s">
        <v>277</v>
      </c>
      <c r="B140" s="8">
        <v>0</v>
      </c>
      <c r="C140" s="8">
        <v>0</v>
      </c>
      <c r="D140" s="8">
        <v>5</v>
      </c>
      <c r="E140" s="8">
        <v>84</v>
      </c>
      <c r="F140" s="8">
        <v>0</v>
      </c>
      <c r="G140" s="28" t="str">
        <f t="shared" si="11"/>
        <v>-</v>
      </c>
      <c r="I140" s="7" t="s">
        <v>277</v>
      </c>
      <c r="J140" s="8">
        <v>135</v>
      </c>
      <c r="K140" s="8">
        <v>108</v>
      </c>
      <c r="L140" s="8">
        <v>106</v>
      </c>
      <c r="M140" s="8">
        <v>133</v>
      </c>
      <c r="N140" s="8">
        <v>132</v>
      </c>
      <c r="O140" s="28">
        <f t="shared" si="10"/>
        <v>-0.75187969924812026</v>
      </c>
      <c r="P140" s="24"/>
    </row>
    <row r="141" spans="1:16" x14ac:dyDescent="0.3">
      <c r="A141" s="7" t="s">
        <v>278</v>
      </c>
      <c r="B141" s="8">
        <v>102</v>
      </c>
      <c r="C141" s="8">
        <v>27</v>
      </c>
      <c r="D141" s="8"/>
      <c r="E141" s="8">
        <v>5</v>
      </c>
      <c r="F141" s="8"/>
      <c r="G141" s="28" t="str">
        <f t="shared" si="11"/>
        <v>-</v>
      </c>
      <c r="I141" s="7" t="s">
        <v>278</v>
      </c>
      <c r="J141" s="8">
        <v>0</v>
      </c>
      <c r="K141" s="8">
        <v>0</v>
      </c>
      <c r="L141" s="8"/>
      <c r="M141" s="8">
        <v>0</v>
      </c>
      <c r="N141" s="8"/>
      <c r="O141" s="28" t="str">
        <f t="shared" ref="O141:O154" si="12">+IF(OR(M141&lt;0.1,N141&lt;0.1),"-",((N141-M141)*100)/M141)</f>
        <v>-</v>
      </c>
      <c r="P141" s="24"/>
    </row>
    <row r="142" spans="1:16" x14ac:dyDescent="0.3">
      <c r="A142" s="7" t="s">
        <v>299</v>
      </c>
      <c r="B142" s="8"/>
      <c r="C142" s="8"/>
      <c r="D142" s="8"/>
      <c r="E142" s="8">
        <v>0</v>
      </c>
      <c r="F142" s="8"/>
      <c r="G142" s="28" t="str">
        <f t="shared" si="11"/>
        <v>-</v>
      </c>
      <c r="I142" s="7" t="s">
        <v>299</v>
      </c>
      <c r="J142" s="8"/>
      <c r="K142" s="8"/>
      <c r="L142" s="8"/>
      <c r="M142" s="8">
        <v>26</v>
      </c>
      <c r="N142" s="8"/>
      <c r="O142" s="28" t="str">
        <f t="shared" si="12"/>
        <v>-</v>
      </c>
      <c r="P142" s="24"/>
    </row>
    <row r="143" spans="1:16" x14ac:dyDescent="0.3">
      <c r="A143" s="7" t="s">
        <v>279</v>
      </c>
      <c r="B143" s="8">
        <v>891</v>
      </c>
      <c r="C143" s="8">
        <v>1030</v>
      </c>
      <c r="D143" s="8">
        <v>1129</v>
      </c>
      <c r="E143" s="8">
        <v>867</v>
      </c>
      <c r="F143" s="8">
        <v>911</v>
      </c>
      <c r="G143" s="28">
        <f t="shared" si="11"/>
        <v>5.0749711649365628</v>
      </c>
      <c r="I143" s="7" t="s">
        <v>279</v>
      </c>
      <c r="J143" s="8">
        <v>12</v>
      </c>
      <c r="K143" s="8">
        <v>11</v>
      </c>
      <c r="L143" s="8">
        <v>8</v>
      </c>
      <c r="M143" s="8">
        <v>0</v>
      </c>
      <c r="N143" s="8">
        <v>0</v>
      </c>
      <c r="O143" s="28" t="str">
        <f t="shared" si="12"/>
        <v>-</v>
      </c>
      <c r="P143" s="24"/>
    </row>
    <row r="144" spans="1:16" x14ac:dyDescent="0.3">
      <c r="A144" s="7" t="s">
        <v>305</v>
      </c>
      <c r="B144" s="8"/>
      <c r="C144" s="8"/>
      <c r="D144" s="8">
        <v>11</v>
      </c>
      <c r="E144" s="8"/>
      <c r="F144" s="8"/>
      <c r="G144" s="28" t="str">
        <f t="shared" ref="G144:G147" si="13">+IF(OR(E144&lt;0.1,F144&lt;0.1),"-",((F144-E144)*100)/E144)</f>
        <v>-</v>
      </c>
      <c r="I144" s="7" t="s">
        <v>305</v>
      </c>
      <c r="J144" s="8"/>
      <c r="K144" s="8"/>
      <c r="L144" s="8">
        <v>0</v>
      </c>
      <c r="M144" s="8"/>
      <c r="N144" s="8"/>
      <c r="O144" s="28" t="str">
        <f t="shared" ref="O144:O147" si="14">+IF(OR(M144&lt;0.1,N144&lt;0.1),"-",((N144-M144)*100)/M144)</f>
        <v>-</v>
      </c>
      <c r="P144" s="24"/>
    </row>
    <row r="145" spans="1:16" x14ac:dyDescent="0.3">
      <c r="A145" s="7" t="s">
        <v>280</v>
      </c>
      <c r="B145" s="8">
        <v>1190</v>
      </c>
      <c r="C145" s="8">
        <v>1133</v>
      </c>
      <c r="D145" s="8">
        <v>1834</v>
      </c>
      <c r="E145" s="8">
        <v>2074</v>
      </c>
      <c r="F145" s="8">
        <v>3884</v>
      </c>
      <c r="G145" s="28">
        <f t="shared" si="13"/>
        <v>87.270973963355829</v>
      </c>
      <c r="I145" s="7" t="s">
        <v>280</v>
      </c>
      <c r="J145" s="8">
        <v>318</v>
      </c>
      <c r="K145" s="8">
        <v>47</v>
      </c>
      <c r="L145" s="8">
        <v>312</v>
      </c>
      <c r="M145" s="8">
        <v>316</v>
      </c>
      <c r="N145" s="8">
        <v>428</v>
      </c>
      <c r="O145" s="28">
        <f t="shared" si="14"/>
        <v>35.443037974683541</v>
      </c>
      <c r="P145" s="24"/>
    </row>
    <row r="146" spans="1:16" x14ac:dyDescent="0.3">
      <c r="A146" s="7" t="s">
        <v>281</v>
      </c>
      <c r="B146" s="8">
        <v>151</v>
      </c>
      <c r="C146" s="8">
        <v>143</v>
      </c>
      <c r="D146" s="8">
        <v>27</v>
      </c>
      <c r="E146" s="8">
        <v>6</v>
      </c>
      <c r="F146" s="8">
        <v>251</v>
      </c>
      <c r="G146" s="28">
        <f t="shared" si="13"/>
        <v>4083.3333333333335</v>
      </c>
      <c r="I146" s="7" t="s">
        <v>281</v>
      </c>
      <c r="J146" s="8">
        <v>0</v>
      </c>
      <c r="K146" s="8">
        <v>73</v>
      </c>
      <c r="L146" s="8">
        <v>369</v>
      </c>
      <c r="M146" s="8">
        <v>249</v>
      </c>
      <c r="N146" s="8">
        <v>178</v>
      </c>
      <c r="O146" s="28">
        <f t="shared" si="14"/>
        <v>-28.514056224899598</v>
      </c>
      <c r="P146" s="24"/>
    </row>
    <row r="147" spans="1:16" x14ac:dyDescent="0.3">
      <c r="A147" s="7" t="s">
        <v>282</v>
      </c>
      <c r="B147" s="8">
        <v>0</v>
      </c>
      <c r="C147" s="8">
        <v>2</v>
      </c>
      <c r="D147" s="8">
        <v>0</v>
      </c>
      <c r="E147" s="8">
        <v>2</v>
      </c>
      <c r="F147" s="8">
        <v>5</v>
      </c>
      <c r="G147" s="28">
        <f t="shared" si="13"/>
        <v>150</v>
      </c>
      <c r="I147" s="7" t="s">
        <v>282</v>
      </c>
      <c r="J147" s="8">
        <v>469</v>
      </c>
      <c r="K147" s="8">
        <v>282</v>
      </c>
      <c r="L147" s="8">
        <v>157</v>
      </c>
      <c r="M147" s="8">
        <v>183</v>
      </c>
      <c r="N147" s="8">
        <v>203</v>
      </c>
      <c r="O147" s="28">
        <f t="shared" si="14"/>
        <v>10.928961748633879</v>
      </c>
      <c r="P147" s="24"/>
    </row>
    <row r="148" spans="1:16" x14ac:dyDescent="0.3">
      <c r="A148" s="7" t="s">
        <v>283</v>
      </c>
      <c r="B148" s="8">
        <v>262</v>
      </c>
      <c r="C148" s="8">
        <v>76</v>
      </c>
      <c r="D148" s="8">
        <v>151</v>
      </c>
      <c r="E148" s="8">
        <v>137</v>
      </c>
      <c r="F148" s="8">
        <v>215</v>
      </c>
      <c r="G148" s="28">
        <f t="shared" si="11"/>
        <v>56.934306569343065</v>
      </c>
      <c r="I148" s="7" t="s">
        <v>283</v>
      </c>
      <c r="J148" s="8">
        <v>0</v>
      </c>
      <c r="K148" s="8">
        <v>0</v>
      </c>
      <c r="L148" s="8">
        <v>3</v>
      </c>
      <c r="M148" s="8">
        <v>2</v>
      </c>
      <c r="N148" s="8">
        <v>0</v>
      </c>
      <c r="O148" s="28" t="str">
        <f t="shared" si="12"/>
        <v>-</v>
      </c>
      <c r="P148" s="24"/>
    </row>
    <row r="149" spans="1:16" x14ac:dyDescent="0.3">
      <c r="A149" s="7" t="s">
        <v>284</v>
      </c>
      <c r="B149" s="8">
        <v>882</v>
      </c>
      <c r="C149" s="8">
        <v>85</v>
      </c>
      <c r="D149" s="8">
        <v>24</v>
      </c>
      <c r="E149" s="8">
        <v>249</v>
      </c>
      <c r="F149" s="8">
        <v>107</v>
      </c>
      <c r="G149" s="28">
        <f t="shared" si="11"/>
        <v>-57.028112449799195</v>
      </c>
      <c r="I149" s="7" t="s">
        <v>284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28" t="str">
        <f t="shared" si="12"/>
        <v>-</v>
      </c>
      <c r="P149" s="24"/>
    </row>
    <row r="150" spans="1:16" x14ac:dyDescent="0.3">
      <c r="A150" s="7" t="s">
        <v>285</v>
      </c>
      <c r="B150" s="8"/>
      <c r="C150" s="8"/>
      <c r="D150" s="8">
        <v>4</v>
      </c>
      <c r="E150" s="8"/>
      <c r="F150" s="8">
        <v>9</v>
      </c>
      <c r="G150" s="28" t="str">
        <f t="shared" si="11"/>
        <v>-</v>
      </c>
      <c r="I150" s="7" t="s">
        <v>285</v>
      </c>
      <c r="J150" s="8"/>
      <c r="K150" s="8"/>
      <c r="L150" s="8">
        <v>0</v>
      </c>
      <c r="M150" s="8"/>
      <c r="N150" s="8">
        <v>0</v>
      </c>
      <c r="O150" s="28" t="str">
        <f t="shared" si="12"/>
        <v>-</v>
      </c>
      <c r="P150" s="24"/>
    </row>
    <row r="151" spans="1:16" x14ac:dyDescent="0.3">
      <c r="A151" s="7" t="s">
        <v>286</v>
      </c>
      <c r="B151" s="8">
        <v>35</v>
      </c>
      <c r="C151" s="8">
        <v>229</v>
      </c>
      <c r="D151" s="8">
        <v>43</v>
      </c>
      <c r="E151" s="8">
        <v>29</v>
      </c>
      <c r="F151" s="8">
        <v>5</v>
      </c>
      <c r="G151" s="28">
        <f t="shared" si="11"/>
        <v>-82.758620689655174</v>
      </c>
      <c r="I151" s="7" t="s">
        <v>286</v>
      </c>
      <c r="J151" s="8">
        <v>13</v>
      </c>
      <c r="K151" s="8">
        <v>7</v>
      </c>
      <c r="L151" s="8">
        <v>0</v>
      </c>
      <c r="M151" s="8">
        <v>62</v>
      </c>
      <c r="N151" s="8">
        <v>15</v>
      </c>
      <c r="O151" s="28">
        <f t="shared" si="12"/>
        <v>-75.806451612903231</v>
      </c>
      <c r="P151" s="24"/>
    </row>
    <row r="152" spans="1:16" x14ac:dyDescent="0.3">
      <c r="A152" s="7" t="s">
        <v>287</v>
      </c>
      <c r="B152" s="8">
        <v>1</v>
      </c>
      <c r="C152" s="8">
        <v>1</v>
      </c>
      <c r="D152" s="8"/>
      <c r="E152" s="8"/>
      <c r="F152" s="8"/>
      <c r="G152" s="28" t="str">
        <f t="shared" si="11"/>
        <v>-</v>
      </c>
      <c r="I152" s="7" t="s">
        <v>287</v>
      </c>
      <c r="J152" s="8">
        <v>0</v>
      </c>
      <c r="K152" s="8">
        <v>0</v>
      </c>
      <c r="L152" s="8"/>
      <c r="M152" s="8"/>
      <c r="N152" s="8"/>
      <c r="O152" s="28" t="str">
        <f t="shared" si="12"/>
        <v>-</v>
      </c>
      <c r="P152" s="24"/>
    </row>
    <row r="153" spans="1:16" x14ac:dyDescent="0.3">
      <c r="A153" s="7" t="s">
        <v>288</v>
      </c>
      <c r="B153" s="8">
        <v>4</v>
      </c>
      <c r="C153" s="8">
        <v>17</v>
      </c>
      <c r="D153" s="8">
        <v>105</v>
      </c>
      <c r="E153" s="8">
        <v>1</v>
      </c>
      <c r="F153" s="8">
        <v>2</v>
      </c>
      <c r="G153" s="28">
        <f t="shared" si="11"/>
        <v>100</v>
      </c>
      <c r="I153" s="7" t="s">
        <v>288</v>
      </c>
      <c r="J153" s="8">
        <v>2</v>
      </c>
      <c r="K153" s="8">
        <v>0</v>
      </c>
      <c r="L153" s="8">
        <v>0</v>
      </c>
      <c r="M153" s="8">
        <v>0</v>
      </c>
      <c r="N153" s="8">
        <v>0</v>
      </c>
      <c r="O153" s="28" t="str">
        <f t="shared" si="12"/>
        <v>-</v>
      </c>
      <c r="P153" s="24"/>
    </row>
    <row r="154" spans="1:16" x14ac:dyDescent="0.3">
      <c r="A154" s="7" t="s">
        <v>289</v>
      </c>
      <c r="B154" s="8">
        <v>1182</v>
      </c>
      <c r="C154" s="8">
        <v>1046</v>
      </c>
      <c r="D154" s="8">
        <v>657</v>
      </c>
      <c r="E154" s="8">
        <v>469</v>
      </c>
      <c r="F154" s="8">
        <v>524</v>
      </c>
      <c r="G154" s="28">
        <f t="shared" si="11"/>
        <v>11.727078891257996</v>
      </c>
      <c r="I154" s="7" t="s">
        <v>289</v>
      </c>
      <c r="J154" s="8">
        <v>6</v>
      </c>
      <c r="K154" s="8">
        <v>3</v>
      </c>
      <c r="L154" s="8">
        <v>7</v>
      </c>
      <c r="M154" s="8">
        <v>7</v>
      </c>
      <c r="N154" s="8">
        <v>22</v>
      </c>
      <c r="O154" s="28">
        <f t="shared" si="12"/>
        <v>214.28571428571428</v>
      </c>
      <c r="P154" s="24"/>
    </row>
    <row r="155" spans="1:16" ht="17.399999999999999" customHeight="1" thickBot="1" x14ac:dyDescent="0.35">
      <c r="A155" s="9" t="s">
        <v>5</v>
      </c>
      <c r="B155" s="10">
        <f>SUM(B8:B154)</f>
        <v>428200</v>
      </c>
      <c r="C155" s="10">
        <f>SUM(C8:C154)</f>
        <v>416165</v>
      </c>
      <c r="D155" s="10">
        <f>SUM(D8:D154)</f>
        <v>542460</v>
      </c>
      <c r="E155" s="10">
        <f>SUM(E8:E154)</f>
        <v>568635</v>
      </c>
      <c r="F155" s="10">
        <f>SUM(F8:F154)</f>
        <v>579413</v>
      </c>
      <c r="G155" s="9">
        <f t="shared" ref="G155:G164" si="15">+((F155-E155)*100)/E155</f>
        <v>1.8954162160260977</v>
      </c>
      <c r="I155" s="9" t="s">
        <v>5</v>
      </c>
      <c r="J155" s="10">
        <f>SUM(J8:J154)</f>
        <v>229470</v>
      </c>
      <c r="K155" s="10">
        <f>SUM(K8:K154)</f>
        <v>203148</v>
      </c>
      <c r="L155" s="10">
        <f>SUM(L8:L154)</f>
        <v>270551</v>
      </c>
      <c r="M155" s="10">
        <f>SUM(M8:M154)</f>
        <v>319311</v>
      </c>
      <c r="N155" s="10">
        <f>SUM(N8:N154)</f>
        <v>321686</v>
      </c>
      <c r="O155" s="9">
        <f t="shared" ref="O155:O156" si="16">+((N155-M155)*100)/M155</f>
        <v>0.74378897062738203</v>
      </c>
    </row>
    <row r="156" spans="1:16" ht="17.399999999999999" customHeight="1" thickTop="1" thickBot="1" x14ac:dyDescent="0.35">
      <c r="A156" s="21" t="s">
        <v>1</v>
      </c>
      <c r="B156" s="22">
        <v>318022.13256999996</v>
      </c>
      <c r="C156" s="22">
        <v>318509.02972000005</v>
      </c>
      <c r="D156" s="22">
        <v>432746.52673000004</v>
      </c>
      <c r="E156" s="22">
        <v>446638.47037999996</v>
      </c>
      <c r="F156" s="22">
        <v>451489.86005000002</v>
      </c>
      <c r="G156" s="21">
        <f t="shared" si="15"/>
        <v>1.0862005831858821</v>
      </c>
      <c r="H156" s="23"/>
      <c r="I156" s="21" t="s">
        <v>1</v>
      </c>
      <c r="J156" s="22">
        <v>135096.87026</v>
      </c>
      <c r="K156" s="22">
        <v>133868.73448000001</v>
      </c>
      <c r="L156" s="22">
        <v>180990.52503000002</v>
      </c>
      <c r="M156" s="22">
        <v>204011.46296000006</v>
      </c>
      <c r="N156" s="22">
        <v>205757.29716000002</v>
      </c>
      <c r="O156" s="21">
        <f t="shared" si="16"/>
        <v>0.85575299283170891</v>
      </c>
    </row>
    <row r="157" spans="1:16" ht="17.399999999999999" customHeight="1" thickTop="1" thickBot="1" x14ac:dyDescent="0.35">
      <c r="A157" s="21" t="s">
        <v>6</v>
      </c>
      <c r="B157" s="22">
        <f>+(B156*100)/B155</f>
        <v>74.26953119336757</v>
      </c>
      <c r="C157" s="22">
        <f t="shared" ref="C157:F157" si="17">+(C156*100)/C155</f>
        <v>76.534314447394678</v>
      </c>
      <c r="D157" s="22">
        <f t="shared" si="17"/>
        <v>79.774827034251388</v>
      </c>
      <c r="E157" s="22">
        <f t="shared" si="17"/>
        <v>78.545722718439762</v>
      </c>
      <c r="F157" s="22">
        <f t="shared" si="17"/>
        <v>77.921941697890801</v>
      </c>
      <c r="G157" s="21"/>
      <c r="H157" s="23"/>
      <c r="I157" s="21" t="s">
        <v>6</v>
      </c>
      <c r="J157" s="22">
        <f t="shared" ref="J157:N157" si="18">+(J156*100)/J155</f>
        <v>58.873434549178548</v>
      </c>
      <c r="K157" s="22">
        <f t="shared" si="18"/>
        <v>65.897146159450259</v>
      </c>
      <c r="L157" s="22">
        <f t="shared" si="18"/>
        <v>66.897008338538768</v>
      </c>
      <c r="M157" s="22">
        <f t="shared" si="18"/>
        <v>63.891147802612522</v>
      </c>
      <c r="N157" s="22">
        <f t="shared" si="18"/>
        <v>63.962154759610307</v>
      </c>
      <c r="O157" s="21"/>
    </row>
    <row r="158" spans="1:16" ht="17.399999999999999" customHeight="1" thickTop="1" thickBot="1" x14ac:dyDescent="0.35">
      <c r="A158" s="9" t="s">
        <v>2</v>
      </c>
      <c r="B158" s="10">
        <f>+B155-B156</f>
        <v>110177.86743000004</v>
      </c>
      <c r="C158" s="10">
        <f t="shared" ref="C158:F158" si="19">+C155-C156</f>
        <v>97655.97027999995</v>
      </c>
      <c r="D158" s="10">
        <f t="shared" si="19"/>
        <v>109713.47326999996</v>
      </c>
      <c r="E158" s="10">
        <f t="shared" si="19"/>
        <v>121996.52962000004</v>
      </c>
      <c r="F158" s="10">
        <f t="shared" si="19"/>
        <v>127923.13994999998</v>
      </c>
      <c r="G158" s="9">
        <f t="shared" si="15"/>
        <v>4.8580155095070285</v>
      </c>
      <c r="I158" s="9" t="s">
        <v>2</v>
      </c>
      <c r="J158" s="10">
        <f t="shared" ref="J158:N158" si="20">+J155-J156</f>
        <v>94373.129740000004</v>
      </c>
      <c r="K158" s="10">
        <f t="shared" si="20"/>
        <v>69279.265519999986</v>
      </c>
      <c r="L158" s="10">
        <f t="shared" si="20"/>
        <v>89560.474969999981</v>
      </c>
      <c r="M158" s="10">
        <f t="shared" si="20"/>
        <v>115299.53703999994</v>
      </c>
      <c r="N158" s="10">
        <f t="shared" si="20"/>
        <v>115928.70283999998</v>
      </c>
      <c r="O158" s="9">
        <f t="shared" ref="O158" si="21">+((N158-M158)*100)/M158</f>
        <v>0.54567938098639091</v>
      </c>
    </row>
    <row r="159" spans="1:16" ht="17.399999999999999" customHeight="1" thickTop="1" thickBot="1" x14ac:dyDescent="0.35">
      <c r="A159" s="9" t="s">
        <v>6</v>
      </c>
      <c r="B159" s="10">
        <f>+(B158*100)/B155</f>
        <v>25.730468806632427</v>
      </c>
      <c r="C159" s="10">
        <f t="shared" ref="C159:F159" si="22">+(C158*100)/C155</f>
        <v>23.465685552605326</v>
      </c>
      <c r="D159" s="10">
        <f t="shared" si="22"/>
        <v>20.225172965748619</v>
      </c>
      <c r="E159" s="10">
        <f t="shared" si="22"/>
        <v>21.454277281560238</v>
      </c>
      <c r="F159" s="10">
        <f t="shared" si="22"/>
        <v>22.078058302109199</v>
      </c>
      <c r="G159" s="9"/>
      <c r="I159" s="9" t="s">
        <v>6</v>
      </c>
      <c r="J159" s="10">
        <f t="shared" ref="J159:N159" si="23">+(J158*100)/J155</f>
        <v>41.126565450821452</v>
      </c>
      <c r="K159" s="10">
        <f t="shared" si="23"/>
        <v>34.102853840549741</v>
      </c>
      <c r="L159" s="10">
        <f t="shared" si="23"/>
        <v>33.102991661461232</v>
      </c>
      <c r="M159" s="10">
        <f t="shared" si="23"/>
        <v>36.108852197387485</v>
      </c>
      <c r="N159" s="10">
        <f t="shared" si="23"/>
        <v>36.037845240389693</v>
      </c>
      <c r="O159" s="9"/>
    </row>
    <row r="160" spans="1:16" ht="17.399999999999999" customHeight="1" thickTop="1" thickBot="1" x14ac:dyDescent="0.35">
      <c r="A160" s="21" t="s">
        <v>290</v>
      </c>
      <c r="B160" s="22">
        <v>339639.20135999995</v>
      </c>
      <c r="C160" s="22">
        <v>341377.16578000004</v>
      </c>
      <c r="D160" s="22">
        <v>456846.86835999991</v>
      </c>
      <c r="E160" s="22">
        <v>472925.39962999988</v>
      </c>
      <c r="F160" s="22">
        <v>479718.6422200001</v>
      </c>
      <c r="G160" s="21">
        <f t="shared" ref="G160" si="24">+((F160-E160)*100)/E160</f>
        <v>1.4364300575344453</v>
      </c>
      <c r="H160" s="23"/>
      <c r="I160" s="21" t="s">
        <v>290</v>
      </c>
      <c r="J160" s="22">
        <v>137233.69124999997</v>
      </c>
      <c r="K160" s="22">
        <v>135753.86632</v>
      </c>
      <c r="L160" s="22">
        <v>182032.40299999999</v>
      </c>
      <c r="M160" s="22">
        <v>205086.46735000002</v>
      </c>
      <c r="N160" s="22">
        <v>206409.67032999999</v>
      </c>
      <c r="O160" s="21">
        <f t="shared" ref="O160" si="25">+((N160-M160)*100)/M160</f>
        <v>0.64519273119166753</v>
      </c>
    </row>
    <row r="161" spans="1:15" ht="17.399999999999999" customHeight="1" thickTop="1" thickBot="1" x14ac:dyDescent="0.35">
      <c r="A161" s="21" t="s">
        <v>6</v>
      </c>
      <c r="B161" s="22">
        <f>+(B160*100)/B155</f>
        <v>79.317889154600635</v>
      </c>
      <c r="C161" s="22">
        <f t="shared" ref="C161:F161" si="26">+(C160*100)/C155</f>
        <v>82.029283043984961</v>
      </c>
      <c r="D161" s="22">
        <f t="shared" si="26"/>
        <v>84.217613899642345</v>
      </c>
      <c r="E161" s="22">
        <f t="shared" si="26"/>
        <v>83.168535111275219</v>
      </c>
      <c r="F161" s="22">
        <f t="shared" si="26"/>
        <v>82.793903868225271</v>
      </c>
      <c r="G161" s="21"/>
      <c r="H161" s="23"/>
      <c r="I161" s="21" t="s">
        <v>6</v>
      </c>
      <c r="J161" s="22">
        <f t="shared" ref="J161:N161" si="27">+(J160*100)/J155</f>
        <v>59.804632958556667</v>
      </c>
      <c r="K161" s="22">
        <f t="shared" si="27"/>
        <v>66.825105991690791</v>
      </c>
      <c r="L161" s="22">
        <f t="shared" si="27"/>
        <v>67.282103189417157</v>
      </c>
      <c r="M161" s="22">
        <f t="shared" si="27"/>
        <v>64.22781155362641</v>
      </c>
      <c r="N161" s="22">
        <f t="shared" si="27"/>
        <v>64.164952882624675</v>
      </c>
      <c r="O161" s="21"/>
    </row>
    <row r="162" spans="1:15" ht="15.6" thickTop="1" thickBot="1" x14ac:dyDescent="0.35">
      <c r="A162" s="9" t="s">
        <v>8</v>
      </c>
      <c r="B162" s="10">
        <f>+B160-B156</f>
        <v>21617.06878999999</v>
      </c>
      <c r="C162" s="10">
        <f t="shared" ref="C162:F162" si="28">+C160-C156</f>
        <v>22868.13605999999</v>
      </c>
      <c r="D162" s="10">
        <f t="shared" si="28"/>
        <v>24100.341629999864</v>
      </c>
      <c r="E162" s="10">
        <f t="shared" si="28"/>
        <v>26286.929249999928</v>
      </c>
      <c r="F162" s="10">
        <f t="shared" si="28"/>
        <v>28228.782170000079</v>
      </c>
      <c r="G162" s="9">
        <f t="shared" si="15"/>
        <v>7.3871424902174745</v>
      </c>
      <c r="I162" s="9" t="s">
        <v>8</v>
      </c>
      <c r="J162" s="10">
        <f>+J160-J156</f>
        <v>2136.8209899999783</v>
      </c>
      <c r="K162" s="10">
        <f t="shared" ref="K162:N162" si="29">+K160-K156</f>
        <v>1885.1318399999873</v>
      </c>
      <c r="L162" s="10">
        <f t="shared" si="29"/>
        <v>1041.8779699999723</v>
      </c>
      <c r="M162" s="10">
        <f t="shared" si="29"/>
        <v>1075.0043899999582</v>
      </c>
      <c r="N162" s="10">
        <f t="shared" si="29"/>
        <v>652.37316999997711</v>
      </c>
      <c r="O162" s="9">
        <f t="shared" ref="O162" si="30">+((N162-M162)*100)/M162</f>
        <v>-39.314371544101093</v>
      </c>
    </row>
    <row r="163" spans="1:15" ht="15.6" thickTop="1" thickBot="1" x14ac:dyDescent="0.35">
      <c r="A163" s="9" t="s">
        <v>6</v>
      </c>
      <c r="B163" s="10">
        <f>+(B162*100)/B155</f>
        <v>5.0483579612330658</v>
      </c>
      <c r="C163" s="10">
        <f t="shared" ref="C163:F163" si="31">+(C162*100)/C155</f>
        <v>5.4949685965902919</v>
      </c>
      <c r="D163" s="10">
        <f t="shared" si="31"/>
        <v>4.4427868653909721</v>
      </c>
      <c r="E163" s="10">
        <f t="shared" si="31"/>
        <v>4.6228123928354616</v>
      </c>
      <c r="F163" s="10">
        <f t="shared" si="31"/>
        <v>4.8719621703344727</v>
      </c>
      <c r="G163" s="9"/>
      <c r="I163" s="9" t="s">
        <v>6</v>
      </c>
      <c r="J163" s="10">
        <f t="shared" ref="J163:N163" si="32">+(J162*100)/J155</f>
        <v>0.93119840937812282</v>
      </c>
      <c r="K163" s="10">
        <f t="shared" si="32"/>
        <v>0.92795983224052769</v>
      </c>
      <c r="L163" s="10">
        <f t="shared" si="32"/>
        <v>0.38509485087838236</v>
      </c>
      <c r="M163" s="10">
        <f t="shared" si="32"/>
        <v>0.33666375101388873</v>
      </c>
      <c r="N163" s="10">
        <f t="shared" si="32"/>
        <v>0.20279812301436093</v>
      </c>
      <c r="O163" s="9"/>
    </row>
    <row r="164" spans="1:15" ht="15.6" thickTop="1" thickBot="1" x14ac:dyDescent="0.35">
      <c r="A164" s="21" t="s">
        <v>7</v>
      </c>
      <c r="B164" s="22">
        <f>+B155-B160</f>
        <v>88560.798640000052</v>
      </c>
      <c r="C164" s="22">
        <f t="shared" ref="C164:F164" si="33">+C155-C160</f>
        <v>74787.834219999961</v>
      </c>
      <c r="D164" s="22">
        <f t="shared" si="33"/>
        <v>85613.131640000094</v>
      </c>
      <c r="E164" s="22">
        <f t="shared" si="33"/>
        <v>95709.600370000117</v>
      </c>
      <c r="F164" s="22">
        <f t="shared" si="33"/>
        <v>99694.357779999904</v>
      </c>
      <c r="G164" s="21">
        <f t="shared" si="15"/>
        <v>4.1633831868436024</v>
      </c>
      <c r="H164" s="23"/>
      <c r="I164" s="21" t="s">
        <v>7</v>
      </c>
      <c r="J164" s="22">
        <f>+J155-J160</f>
        <v>92236.308750000026</v>
      </c>
      <c r="K164" s="22">
        <f t="shared" ref="K164:N164" si="34">+K155-K160</f>
        <v>67394.133679999999</v>
      </c>
      <c r="L164" s="22">
        <f t="shared" si="34"/>
        <v>88518.597000000009</v>
      </c>
      <c r="M164" s="22">
        <f t="shared" si="34"/>
        <v>114224.53264999998</v>
      </c>
      <c r="N164" s="22">
        <f t="shared" si="34"/>
        <v>115276.32967000001</v>
      </c>
      <c r="O164" s="21">
        <f t="shared" ref="O164" si="35">+((N164-M164)*100)/M164</f>
        <v>0.92081534115169561</v>
      </c>
    </row>
    <row r="165" spans="1:15" ht="15.6" thickTop="1" thickBot="1" x14ac:dyDescent="0.35">
      <c r="A165" s="21" t="s">
        <v>6</v>
      </c>
      <c r="B165" s="22">
        <f>+(B164*100)/B155</f>
        <v>20.682110845399361</v>
      </c>
      <c r="C165" s="22">
        <f t="shared" ref="C165:F165" si="36">+(C164*100)/C155</f>
        <v>17.970716956015035</v>
      </c>
      <c r="D165" s="22">
        <f t="shared" si="36"/>
        <v>15.782386100357648</v>
      </c>
      <c r="E165" s="22">
        <f t="shared" si="36"/>
        <v>16.831464888724774</v>
      </c>
      <c r="F165" s="22">
        <f t="shared" si="36"/>
        <v>17.206096131774725</v>
      </c>
      <c r="G165" s="21"/>
      <c r="H165" s="23"/>
      <c r="I165" s="21" t="s">
        <v>6</v>
      </c>
      <c r="J165" s="22">
        <f t="shared" ref="J165:N165" si="37">+(J164*100)/J155</f>
        <v>40.195367041443333</v>
      </c>
      <c r="K165" s="22">
        <f t="shared" si="37"/>
        <v>33.174894008309209</v>
      </c>
      <c r="L165" s="22">
        <f t="shared" si="37"/>
        <v>32.71789681058285</v>
      </c>
      <c r="M165" s="22">
        <f t="shared" si="37"/>
        <v>35.772188446373598</v>
      </c>
      <c r="N165" s="22">
        <f t="shared" si="37"/>
        <v>35.835047117375332</v>
      </c>
      <c r="O165" s="21"/>
    </row>
    <row r="166" spans="1:15" ht="15" thickTop="1" x14ac:dyDescent="0.3">
      <c r="A166" s="12"/>
      <c r="B166" s="12"/>
      <c r="C166" s="12"/>
      <c r="D166" s="12"/>
      <c r="E166" s="12"/>
      <c r="F166" s="12"/>
      <c r="G166" s="29"/>
      <c r="I166" s="12"/>
      <c r="J166" s="12"/>
      <c r="K166" s="12"/>
      <c r="L166" s="12"/>
      <c r="M166" s="12"/>
      <c r="N166" s="12"/>
      <c r="O166" s="29"/>
    </row>
    <row r="167" spans="1:15" x14ac:dyDescent="0.3">
      <c r="A167" s="12"/>
      <c r="B167" s="12"/>
      <c r="C167" s="12"/>
      <c r="D167" s="12"/>
      <c r="E167" s="12"/>
      <c r="F167" s="12"/>
      <c r="G167" s="29"/>
      <c r="I167" s="12"/>
      <c r="J167" s="12"/>
      <c r="K167" s="12"/>
      <c r="L167" s="12"/>
      <c r="M167" s="12"/>
      <c r="N167" s="12"/>
      <c r="O167" s="29"/>
    </row>
    <row r="168" spans="1:15" x14ac:dyDescent="0.3">
      <c r="A168" s="3" t="s">
        <v>0</v>
      </c>
      <c r="B168" s="3"/>
      <c r="C168" s="3"/>
      <c r="D168" s="3"/>
      <c r="E168" s="3"/>
      <c r="F168" s="3"/>
      <c r="G168" s="26"/>
      <c r="I168" s="3" t="s">
        <v>0</v>
      </c>
      <c r="J168" s="3"/>
      <c r="K168" s="3"/>
      <c r="L168" s="3"/>
      <c r="M168" s="3"/>
      <c r="N168" s="3"/>
      <c r="O168" s="26"/>
    </row>
  </sheetData>
  <printOptions horizontalCentered="1"/>
  <pageMargins left="0" right="0" top="0.39370078740157483" bottom="0.39370078740157483" header="0" footer="0"/>
  <pageSetup paperSize="9" scale="49" fitToHeight="2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E15FC-58B2-4A08-925D-F83546894726}">
  <sheetPr>
    <pageSetUpPr fitToPage="1"/>
  </sheetPr>
  <dimension ref="A3:O171"/>
  <sheetViews>
    <sheetView tabSelected="1" workbookViewId="0">
      <selection activeCell="A4" sqref="A4"/>
    </sheetView>
  </sheetViews>
  <sheetFormatPr baseColWidth="10" defaultRowHeight="14.4" x14ac:dyDescent="0.3"/>
  <cols>
    <col min="1" max="1" width="27.109375" customWidth="1"/>
    <col min="2" max="6" width="13.77734375" customWidth="1"/>
    <col min="7" max="7" width="13.77734375" style="30" customWidth="1"/>
    <col min="8" max="8" width="7.77734375" customWidth="1"/>
    <col min="9" max="9" width="26.5546875" customWidth="1"/>
    <col min="10" max="14" width="12.44140625" customWidth="1"/>
    <col min="15" max="15" width="9.88671875" style="30" bestFit="1" customWidth="1"/>
  </cols>
  <sheetData>
    <row r="3" spans="1:15" ht="18" x14ac:dyDescent="0.35">
      <c r="A3" s="1" t="s">
        <v>139</v>
      </c>
      <c r="B3" s="2"/>
      <c r="C3" s="2"/>
      <c r="D3" s="2"/>
      <c r="E3" s="2"/>
      <c r="F3" s="2"/>
      <c r="G3" s="25"/>
      <c r="I3" s="1" t="s">
        <v>140</v>
      </c>
      <c r="J3" s="2"/>
      <c r="K3" s="2"/>
      <c r="L3" s="2"/>
      <c r="M3" s="2"/>
      <c r="N3" s="2"/>
      <c r="O3" s="25"/>
    </row>
    <row r="4" spans="1:15" ht="18" x14ac:dyDescent="0.35">
      <c r="A4" s="1" t="s">
        <v>311</v>
      </c>
      <c r="B4" s="3"/>
      <c r="C4" s="3"/>
      <c r="D4" s="3"/>
      <c r="E4" s="3"/>
      <c r="F4" s="3"/>
      <c r="G4" s="26"/>
      <c r="I4" s="1" t="str">
        <f>+A4</f>
        <v>enero-diciembre</v>
      </c>
      <c r="J4" s="3"/>
      <c r="K4" s="3"/>
      <c r="L4" s="3"/>
      <c r="M4" s="3"/>
      <c r="N4" s="3"/>
      <c r="O4" s="26"/>
    </row>
    <row r="5" spans="1:15" ht="18" x14ac:dyDescent="0.35">
      <c r="A5" s="4" t="s">
        <v>3</v>
      </c>
      <c r="B5" s="5"/>
      <c r="C5" s="5"/>
      <c r="D5" s="5"/>
      <c r="E5" s="5"/>
      <c r="F5" s="5"/>
      <c r="G5" s="27"/>
      <c r="I5" s="4" t="s">
        <v>3</v>
      </c>
      <c r="J5" s="5"/>
      <c r="K5" s="5"/>
      <c r="L5" s="5"/>
      <c r="M5" s="5"/>
      <c r="N5" s="5"/>
      <c r="O5" s="27"/>
    </row>
    <row r="6" spans="1:15" ht="18" x14ac:dyDescent="0.35">
      <c r="A6" s="4"/>
      <c r="B6" s="5"/>
      <c r="C6" s="5"/>
      <c r="D6" s="5"/>
      <c r="E6" s="5"/>
      <c r="F6" s="5"/>
      <c r="G6" s="27"/>
      <c r="I6" s="4"/>
      <c r="J6" s="5"/>
      <c r="K6" s="5"/>
      <c r="L6" s="5"/>
      <c r="M6" s="5"/>
      <c r="N6" s="5"/>
      <c r="O6" s="27"/>
    </row>
    <row r="7" spans="1:15" s="31" customFormat="1" ht="15" thickBot="1" x14ac:dyDescent="0.35">
      <c r="A7" s="6"/>
      <c r="B7" s="6">
        <v>2019</v>
      </c>
      <c r="C7" s="6">
        <v>2020</v>
      </c>
      <c r="D7" s="6">
        <v>2021</v>
      </c>
      <c r="E7" s="6">
        <v>2022</v>
      </c>
      <c r="F7" s="6">
        <v>2023</v>
      </c>
      <c r="G7" s="6" t="s">
        <v>135</v>
      </c>
      <c r="I7" s="6"/>
      <c r="J7" s="6">
        <v>2019</v>
      </c>
      <c r="K7" s="6">
        <v>2020</v>
      </c>
      <c r="L7" s="6">
        <v>2021</v>
      </c>
      <c r="M7" s="6">
        <v>2022</v>
      </c>
      <c r="N7" s="6">
        <v>2023</v>
      </c>
      <c r="O7" s="6" t="s">
        <v>135</v>
      </c>
    </row>
    <row r="8" spans="1:15" ht="15" thickTop="1" x14ac:dyDescent="0.3">
      <c r="A8" s="7" t="s">
        <v>161</v>
      </c>
      <c r="B8" s="8">
        <v>95</v>
      </c>
      <c r="C8" s="8">
        <v>63</v>
      </c>
      <c r="D8" s="8">
        <v>112</v>
      </c>
      <c r="E8" s="8">
        <v>260</v>
      </c>
      <c r="F8" s="8">
        <v>550</v>
      </c>
      <c r="G8" s="28">
        <f t="shared" ref="G8:G41" si="0">+IF(OR(E8&lt;0.1,F8&lt;0.1),"-",((F8-E8)*100)/E8)</f>
        <v>111.53846153846153</v>
      </c>
      <c r="I8" s="7" t="s">
        <v>161</v>
      </c>
      <c r="J8" s="8"/>
      <c r="K8" s="8">
        <v>14</v>
      </c>
      <c r="L8" s="8">
        <v>10</v>
      </c>
      <c r="M8" s="8">
        <v>17</v>
      </c>
      <c r="N8" s="8">
        <v>20</v>
      </c>
      <c r="O8" s="28">
        <f>+IF(OR(M8&lt;0.1,N8&lt;0.1),"-",((N8-M8)*100)/M8)</f>
        <v>17.647058823529413</v>
      </c>
    </row>
    <row r="9" spans="1:15" x14ac:dyDescent="0.3">
      <c r="A9" s="7" t="s">
        <v>162</v>
      </c>
      <c r="B9" s="8">
        <v>31694</v>
      </c>
      <c r="C9" s="8">
        <v>42768</v>
      </c>
      <c r="D9" s="8">
        <v>51121</v>
      </c>
      <c r="E9" s="8">
        <v>53984</v>
      </c>
      <c r="F9" s="8">
        <v>45318</v>
      </c>
      <c r="G9" s="28">
        <f t="shared" si="0"/>
        <v>-16.052904564315352</v>
      </c>
      <c r="I9" s="7" t="s">
        <v>162</v>
      </c>
      <c r="J9" s="8">
        <v>14212</v>
      </c>
      <c r="K9" s="8">
        <v>10806</v>
      </c>
      <c r="L9" s="8">
        <v>12418</v>
      </c>
      <c r="M9" s="8">
        <v>15404</v>
      </c>
      <c r="N9" s="8">
        <v>9626</v>
      </c>
      <c r="O9" s="28">
        <f t="shared" ref="O9:O79" si="1">+IF(OR(M9&lt;0.1,N9&lt;0.1),"-",((N9-M9)*100)/M9)</f>
        <v>-37.509737730459619</v>
      </c>
    </row>
    <row r="10" spans="1:15" x14ac:dyDescent="0.3">
      <c r="A10" s="7" t="s">
        <v>163</v>
      </c>
      <c r="B10" s="8">
        <v>1260</v>
      </c>
      <c r="C10" s="8">
        <v>1336</v>
      </c>
      <c r="D10" s="8">
        <v>1419</v>
      </c>
      <c r="E10" s="8">
        <v>1679</v>
      </c>
      <c r="F10" s="8">
        <v>1813</v>
      </c>
      <c r="G10" s="28">
        <f t="shared" si="0"/>
        <v>7.9809410363311493</v>
      </c>
      <c r="I10" s="7" t="s">
        <v>163</v>
      </c>
      <c r="J10" s="8"/>
      <c r="K10" s="8"/>
      <c r="L10" s="8"/>
      <c r="M10" s="8"/>
      <c r="N10" s="8"/>
      <c r="O10" s="28" t="str">
        <f t="shared" si="1"/>
        <v>-</v>
      </c>
    </row>
    <row r="11" spans="1:15" x14ac:dyDescent="0.3">
      <c r="A11" s="7" t="s">
        <v>164</v>
      </c>
      <c r="B11" s="8">
        <v>37</v>
      </c>
      <c r="C11" s="8"/>
      <c r="D11" s="8">
        <v>8</v>
      </c>
      <c r="E11" s="8">
        <v>16</v>
      </c>
      <c r="F11" s="8"/>
      <c r="G11" s="28" t="str">
        <f t="shared" si="0"/>
        <v>-</v>
      </c>
      <c r="I11" s="7" t="s">
        <v>164</v>
      </c>
      <c r="J11" s="8"/>
      <c r="K11" s="8"/>
      <c r="L11" s="8"/>
      <c r="M11" s="8"/>
      <c r="N11" s="8"/>
      <c r="O11" s="28" t="str">
        <f t="shared" si="1"/>
        <v>-</v>
      </c>
    </row>
    <row r="12" spans="1:15" x14ac:dyDescent="0.3">
      <c r="A12" s="7" t="s">
        <v>165</v>
      </c>
      <c r="B12" s="8">
        <v>2453</v>
      </c>
      <c r="C12" s="8">
        <v>348</v>
      </c>
      <c r="D12" s="8">
        <v>233</v>
      </c>
      <c r="E12" s="8">
        <v>2385</v>
      </c>
      <c r="F12" s="8">
        <v>3419</v>
      </c>
      <c r="G12" s="28">
        <f t="shared" si="0"/>
        <v>43.354297693920337</v>
      </c>
      <c r="I12" s="7" t="s">
        <v>165</v>
      </c>
      <c r="J12" s="8"/>
      <c r="K12" s="8"/>
      <c r="L12" s="8"/>
      <c r="M12" s="8"/>
      <c r="N12" s="8"/>
      <c r="O12" s="28" t="str">
        <f t="shared" si="1"/>
        <v>-</v>
      </c>
    </row>
    <row r="13" spans="1:15" x14ac:dyDescent="0.3">
      <c r="A13" s="7" t="s">
        <v>166</v>
      </c>
      <c r="B13" s="8">
        <v>3538</v>
      </c>
      <c r="C13" s="8">
        <v>4715</v>
      </c>
      <c r="D13" s="8">
        <v>3717</v>
      </c>
      <c r="E13" s="8">
        <v>288</v>
      </c>
      <c r="F13" s="8">
        <v>9</v>
      </c>
      <c r="G13" s="28">
        <f t="shared" si="0"/>
        <v>-96.875</v>
      </c>
      <c r="I13" s="7" t="s">
        <v>166</v>
      </c>
      <c r="J13" s="8"/>
      <c r="K13" s="8"/>
      <c r="L13" s="8"/>
      <c r="M13" s="8"/>
      <c r="N13" s="8"/>
      <c r="O13" s="28" t="str">
        <f t="shared" si="1"/>
        <v>-</v>
      </c>
    </row>
    <row r="14" spans="1:15" x14ac:dyDescent="0.3">
      <c r="A14" s="7" t="s">
        <v>167</v>
      </c>
      <c r="B14" s="8">
        <v>12</v>
      </c>
      <c r="C14" s="8">
        <v>101</v>
      </c>
      <c r="D14" s="8">
        <v>511</v>
      </c>
      <c r="E14" s="8">
        <v>666</v>
      </c>
      <c r="F14" s="8">
        <v>299</v>
      </c>
      <c r="G14" s="28">
        <f t="shared" si="0"/>
        <v>-55.105105105105103</v>
      </c>
      <c r="I14" s="7" t="s">
        <v>167</v>
      </c>
      <c r="J14" s="8">
        <v>22</v>
      </c>
      <c r="K14" s="8">
        <v>0</v>
      </c>
      <c r="L14" s="8">
        <v>12</v>
      </c>
      <c r="M14" s="8">
        <v>73</v>
      </c>
      <c r="N14" s="8">
        <v>12</v>
      </c>
      <c r="O14" s="28">
        <f t="shared" si="1"/>
        <v>-83.561643835616437</v>
      </c>
    </row>
    <row r="15" spans="1:15" x14ac:dyDescent="0.3">
      <c r="A15" s="7" t="s">
        <v>168</v>
      </c>
      <c r="B15" s="8">
        <v>132</v>
      </c>
      <c r="C15" s="8">
        <v>190</v>
      </c>
      <c r="D15" s="8">
        <v>66</v>
      </c>
      <c r="E15" s="8">
        <v>384</v>
      </c>
      <c r="F15" s="8">
        <v>445</v>
      </c>
      <c r="G15" s="28">
        <f t="shared" ref="G15:G23" si="2">+IF(OR(E15&lt;0.1,F15&lt;0.1),"-",((F15-E15)*100)/E15)</f>
        <v>15.885416666666666</v>
      </c>
      <c r="I15" s="7" t="s">
        <v>168</v>
      </c>
      <c r="J15" s="8"/>
      <c r="K15" s="8"/>
      <c r="L15" s="8">
        <v>0</v>
      </c>
      <c r="M15" s="8"/>
      <c r="N15" s="8"/>
      <c r="O15" s="28" t="str">
        <f t="shared" ref="O15:O23" si="3">+IF(OR(M15&lt;0.1,N15&lt;0.1),"-",((N15-M15)*100)/M15)</f>
        <v>-</v>
      </c>
    </row>
    <row r="16" spans="1:15" x14ac:dyDescent="0.3">
      <c r="A16" s="7" t="s">
        <v>169</v>
      </c>
      <c r="B16" s="8">
        <v>0</v>
      </c>
      <c r="C16" s="8"/>
      <c r="D16" s="8"/>
      <c r="E16" s="8">
        <v>0</v>
      </c>
      <c r="F16" s="8">
        <v>0</v>
      </c>
      <c r="G16" s="28" t="str">
        <f t="shared" si="2"/>
        <v>-</v>
      </c>
      <c r="I16" s="7" t="s">
        <v>169</v>
      </c>
      <c r="J16" s="8"/>
      <c r="K16" s="8"/>
      <c r="L16" s="8"/>
      <c r="M16" s="8"/>
      <c r="N16" s="8"/>
      <c r="O16" s="28" t="str">
        <f t="shared" si="3"/>
        <v>-</v>
      </c>
    </row>
    <row r="17" spans="1:15" x14ac:dyDescent="0.3">
      <c r="A17" s="7" t="s">
        <v>170</v>
      </c>
      <c r="B17" s="8">
        <v>124</v>
      </c>
      <c r="C17" s="8">
        <v>257</v>
      </c>
      <c r="D17" s="8">
        <v>268</v>
      </c>
      <c r="E17" s="8">
        <v>146</v>
      </c>
      <c r="F17" s="8">
        <v>72</v>
      </c>
      <c r="G17" s="28">
        <f t="shared" si="2"/>
        <v>-50.684931506849317</v>
      </c>
      <c r="I17" s="7" t="s">
        <v>170</v>
      </c>
      <c r="J17" s="8">
        <v>1</v>
      </c>
      <c r="K17" s="8">
        <v>0</v>
      </c>
      <c r="L17" s="8">
        <v>187</v>
      </c>
      <c r="M17" s="8">
        <v>186</v>
      </c>
      <c r="N17" s="8">
        <v>154</v>
      </c>
      <c r="O17" s="28">
        <f t="shared" si="3"/>
        <v>-17.204301075268816</v>
      </c>
    </row>
    <row r="18" spans="1:15" x14ac:dyDescent="0.3">
      <c r="A18" s="7" t="s">
        <v>171</v>
      </c>
      <c r="B18" s="8">
        <v>1986</v>
      </c>
      <c r="C18" s="8">
        <v>1784</v>
      </c>
      <c r="D18" s="8">
        <v>2217</v>
      </c>
      <c r="E18" s="8">
        <v>2954</v>
      </c>
      <c r="F18" s="8">
        <v>2619</v>
      </c>
      <c r="G18" s="28">
        <f t="shared" si="2"/>
        <v>-11.340555179417739</v>
      </c>
      <c r="I18" s="7" t="s">
        <v>171</v>
      </c>
      <c r="J18" s="8">
        <v>3</v>
      </c>
      <c r="K18" s="8">
        <v>10</v>
      </c>
      <c r="L18" s="8">
        <v>10</v>
      </c>
      <c r="M18" s="8">
        <v>240</v>
      </c>
      <c r="N18" s="8">
        <v>81</v>
      </c>
      <c r="O18" s="28">
        <f t="shared" si="3"/>
        <v>-66.25</v>
      </c>
    </row>
    <row r="19" spans="1:15" x14ac:dyDescent="0.3">
      <c r="A19" s="7" t="s">
        <v>172</v>
      </c>
      <c r="B19" s="8">
        <v>1533</v>
      </c>
      <c r="C19" s="8">
        <v>1282</v>
      </c>
      <c r="D19" s="8">
        <v>1381</v>
      </c>
      <c r="E19" s="8">
        <v>612</v>
      </c>
      <c r="F19" s="8">
        <v>1077</v>
      </c>
      <c r="G19" s="28">
        <f t="shared" si="2"/>
        <v>75.980392156862749</v>
      </c>
      <c r="I19" s="7" t="s">
        <v>172</v>
      </c>
      <c r="J19" s="8"/>
      <c r="K19" s="8"/>
      <c r="L19" s="8"/>
      <c r="M19" s="8"/>
      <c r="N19" s="8"/>
      <c r="O19" s="28" t="str">
        <f t="shared" si="3"/>
        <v>-</v>
      </c>
    </row>
    <row r="20" spans="1:15" x14ac:dyDescent="0.3">
      <c r="A20" s="7" t="s">
        <v>312</v>
      </c>
      <c r="B20" s="8"/>
      <c r="C20" s="8"/>
      <c r="D20" s="8">
        <v>0</v>
      </c>
      <c r="E20" s="8"/>
      <c r="F20" s="8"/>
      <c r="G20" s="28" t="str">
        <f t="shared" si="2"/>
        <v>-</v>
      </c>
      <c r="I20" s="7" t="s">
        <v>312</v>
      </c>
      <c r="J20" s="8"/>
      <c r="K20" s="8"/>
      <c r="L20" s="8"/>
      <c r="M20" s="8"/>
      <c r="N20" s="8"/>
      <c r="O20" s="28" t="str">
        <f t="shared" si="3"/>
        <v>-</v>
      </c>
    </row>
    <row r="21" spans="1:15" x14ac:dyDescent="0.3">
      <c r="A21" s="7" t="s">
        <v>173</v>
      </c>
      <c r="B21" s="8">
        <v>253</v>
      </c>
      <c r="C21" s="8">
        <v>290</v>
      </c>
      <c r="D21" s="8">
        <v>647</v>
      </c>
      <c r="E21" s="8">
        <v>796</v>
      </c>
      <c r="F21" s="8">
        <v>411</v>
      </c>
      <c r="G21" s="28">
        <f t="shared" si="2"/>
        <v>-48.366834170854268</v>
      </c>
      <c r="I21" s="7" t="s">
        <v>173</v>
      </c>
      <c r="J21" s="8"/>
      <c r="K21" s="8"/>
      <c r="L21" s="8">
        <v>0</v>
      </c>
      <c r="M21" s="8"/>
      <c r="N21" s="8"/>
      <c r="O21" s="28" t="str">
        <f t="shared" si="3"/>
        <v>-</v>
      </c>
    </row>
    <row r="22" spans="1:15" x14ac:dyDescent="0.3">
      <c r="A22" s="7" t="s">
        <v>174</v>
      </c>
      <c r="B22" s="8">
        <v>10490</v>
      </c>
      <c r="C22" s="8">
        <v>9859</v>
      </c>
      <c r="D22" s="8">
        <v>15223</v>
      </c>
      <c r="E22" s="8">
        <v>14726</v>
      </c>
      <c r="F22" s="8">
        <v>13589</v>
      </c>
      <c r="G22" s="28">
        <f t="shared" si="2"/>
        <v>-7.7210376205351077</v>
      </c>
      <c r="I22" s="7" t="s">
        <v>174</v>
      </c>
      <c r="J22" s="8">
        <v>3278</v>
      </c>
      <c r="K22" s="8">
        <v>2709</v>
      </c>
      <c r="L22" s="8">
        <v>3828</v>
      </c>
      <c r="M22" s="8">
        <v>4079</v>
      </c>
      <c r="N22" s="8">
        <v>5658</v>
      </c>
      <c r="O22" s="28">
        <f t="shared" si="3"/>
        <v>38.710468252022558</v>
      </c>
    </row>
    <row r="23" spans="1:15" x14ac:dyDescent="0.3">
      <c r="A23" s="7" t="s">
        <v>175</v>
      </c>
      <c r="B23" s="8">
        <v>0</v>
      </c>
      <c r="C23" s="8">
        <v>0</v>
      </c>
      <c r="D23" s="8"/>
      <c r="E23" s="8"/>
      <c r="F23" s="8"/>
      <c r="G23" s="28" t="str">
        <f t="shared" si="2"/>
        <v>-</v>
      </c>
      <c r="I23" s="7" t="s">
        <v>175</v>
      </c>
      <c r="J23" s="8">
        <v>0</v>
      </c>
      <c r="K23" s="8">
        <v>0</v>
      </c>
      <c r="L23" s="8"/>
      <c r="M23" s="8"/>
      <c r="N23" s="8"/>
      <c r="O23" s="28" t="str">
        <f t="shared" si="3"/>
        <v>-</v>
      </c>
    </row>
    <row r="24" spans="1:15" x14ac:dyDescent="0.3">
      <c r="A24" s="7" t="s">
        <v>176</v>
      </c>
      <c r="B24" s="8"/>
      <c r="C24" s="8"/>
      <c r="D24" s="8"/>
      <c r="E24" s="8">
        <v>10</v>
      </c>
      <c r="F24" s="8"/>
      <c r="G24" s="28" t="str">
        <f t="shared" si="0"/>
        <v>-</v>
      </c>
      <c r="I24" s="7" t="s">
        <v>176</v>
      </c>
      <c r="J24" s="8"/>
      <c r="K24" s="8"/>
      <c r="L24" s="8"/>
      <c r="M24" s="8"/>
      <c r="N24" s="8"/>
      <c r="O24" s="28" t="str">
        <f t="shared" si="1"/>
        <v>-</v>
      </c>
    </row>
    <row r="25" spans="1:15" x14ac:dyDescent="0.3">
      <c r="A25" s="7" t="s">
        <v>177</v>
      </c>
      <c r="B25" s="8">
        <v>113</v>
      </c>
      <c r="C25" s="8">
        <v>23</v>
      </c>
      <c r="D25" s="8">
        <v>51</v>
      </c>
      <c r="E25" s="8">
        <v>94</v>
      </c>
      <c r="F25" s="8">
        <v>27</v>
      </c>
      <c r="G25" s="28">
        <f t="shared" si="0"/>
        <v>-71.276595744680847</v>
      </c>
      <c r="I25" s="7" t="s">
        <v>177</v>
      </c>
      <c r="J25" s="8"/>
      <c r="K25" s="8"/>
      <c r="L25" s="8"/>
      <c r="M25" s="8"/>
      <c r="N25" s="8"/>
      <c r="O25" s="28" t="str">
        <f t="shared" si="1"/>
        <v>-</v>
      </c>
    </row>
    <row r="26" spans="1:15" x14ac:dyDescent="0.3">
      <c r="A26" s="7" t="s">
        <v>178</v>
      </c>
      <c r="B26" s="8">
        <v>10</v>
      </c>
      <c r="C26" s="8">
        <v>10</v>
      </c>
      <c r="D26" s="8">
        <v>1</v>
      </c>
      <c r="E26" s="8">
        <v>26</v>
      </c>
      <c r="F26" s="8">
        <v>48</v>
      </c>
      <c r="G26" s="28">
        <f t="shared" si="0"/>
        <v>84.615384615384613</v>
      </c>
      <c r="I26" s="7" t="s">
        <v>178</v>
      </c>
      <c r="J26" s="8"/>
      <c r="K26" s="8"/>
      <c r="L26" s="8"/>
      <c r="M26" s="8"/>
      <c r="N26" s="8"/>
      <c r="O26" s="28" t="str">
        <f t="shared" si="1"/>
        <v>-</v>
      </c>
    </row>
    <row r="27" spans="1:15" x14ac:dyDescent="0.3">
      <c r="A27" s="7" t="s">
        <v>179</v>
      </c>
      <c r="B27" s="8">
        <v>796</v>
      </c>
      <c r="C27" s="8">
        <v>1560</v>
      </c>
      <c r="D27" s="8">
        <v>1689</v>
      </c>
      <c r="E27" s="8">
        <v>2588</v>
      </c>
      <c r="F27" s="8">
        <v>3295</v>
      </c>
      <c r="G27" s="28">
        <f t="shared" si="0"/>
        <v>27.31839258114374</v>
      </c>
      <c r="I27" s="7" t="s">
        <v>179</v>
      </c>
      <c r="J27" s="8">
        <v>690</v>
      </c>
      <c r="K27" s="8">
        <v>437</v>
      </c>
      <c r="L27" s="8">
        <v>609</v>
      </c>
      <c r="M27" s="8">
        <v>240</v>
      </c>
      <c r="N27" s="8">
        <v>171</v>
      </c>
      <c r="O27" s="28">
        <f t="shared" si="1"/>
        <v>-28.75</v>
      </c>
    </row>
    <row r="28" spans="1:15" x14ac:dyDescent="0.3">
      <c r="A28" s="7" t="s">
        <v>180</v>
      </c>
      <c r="B28" s="8">
        <v>57</v>
      </c>
      <c r="C28" s="8">
        <v>96</v>
      </c>
      <c r="D28" s="8">
        <v>120</v>
      </c>
      <c r="E28" s="8">
        <v>192</v>
      </c>
      <c r="F28" s="8">
        <v>208</v>
      </c>
      <c r="G28" s="28">
        <f t="shared" si="0"/>
        <v>8.3333333333333339</v>
      </c>
      <c r="I28" s="7" t="s">
        <v>180</v>
      </c>
      <c r="J28" s="8"/>
      <c r="K28" s="8">
        <v>0</v>
      </c>
      <c r="L28" s="8">
        <v>12</v>
      </c>
      <c r="M28" s="8">
        <v>15</v>
      </c>
      <c r="N28" s="8">
        <v>17</v>
      </c>
      <c r="O28" s="28">
        <f t="shared" si="1"/>
        <v>13.333333333333334</v>
      </c>
    </row>
    <row r="29" spans="1:15" x14ac:dyDescent="0.3">
      <c r="A29" s="7" t="s">
        <v>307</v>
      </c>
      <c r="B29" s="8">
        <v>0</v>
      </c>
      <c r="C29" s="8">
        <v>0</v>
      </c>
      <c r="D29" s="8"/>
      <c r="E29" s="8"/>
      <c r="F29" s="8"/>
      <c r="G29" s="28" t="str">
        <f t="shared" si="0"/>
        <v>-</v>
      </c>
      <c r="I29" s="7" t="s">
        <v>307</v>
      </c>
      <c r="J29" s="8"/>
      <c r="K29" s="8">
        <v>1</v>
      </c>
      <c r="L29" s="8"/>
      <c r="M29" s="8"/>
      <c r="N29" s="8"/>
      <c r="O29" s="28" t="str">
        <f t="shared" si="1"/>
        <v>-</v>
      </c>
    </row>
    <row r="30" spans="1:15" x14ac:dyDescent="0.3">
      <c r="A30" s="7" t="s">
        <v>181</v>
      </c>
      <c r="B30" s="8">
        <v>40</v>
      </c>
      <c r="C30" s="8">
        <v>4</v>
      </c>
      <c r="D30" s="8">
        <v>105</v>
      </c>
      <c r="E30" s="8">
        <v>19</v>
      </c>
      <c r="F30" s="8">
        <v>60</v>
      </c>
      <c r="G30" s="28">
        <f t="shared" si="0"/>
        <v>215.78947368421052</v>
      </c>
      <c r="I30" s="7" t="s">
        <v>181</v>
      </c>
      <c r="J30" s="8"/>
      <c r="K30" s="8"/>
      <c r="L30" s="8"/>
      <c r="M30" s="8"/>
      <c r="N30" s="8"/>
      <c r="O30" s="28" t="str">
        <f t="shared" si="1"/>
        <v>-</v>
      </c>
    </row>
    <row r="31" spans="1:15" x14ac:dyDescent="0.3">
      <c r="A31" s="7" t="s">
        <v>182</v>
      </c>
      <c r="B31" s="8"/>
      <c r="C31" s="8">
        <v>29</v>
      </c>
      <c r="D31" s="8"/>
      <c r="E31" s="8"/>
      <c r="F31" s="8"/>
      <c r="G31" s="28" t="str">
        <f t="shared" si="0"/>
        <v>-</v>
      </c>
      <c r="I31" s="7" t="s">
        <v>182</v>
      </c>
      <c r="J31" s="8"/>
      <c r="K31" s="8"/>
      <c r="L31" s="8"/>
      <c r="M31" s="8"/>
      <c r="N31" s="8"/>
      <c r="O31" s="28" t="str">
        <f t="shared" si="1"/>
        <v>-</v>
      </c>
    </row>
    <row r="32" spans="1:15" x14ac:dyDescent="0.3">
      <c r="A32" s="7" t="s">
        <v>295</v>
      </c>
      <c r="B32" s="8"/>
      <c r="C32" s="8"/>
      <c r="D32" s="8"/>
      <c r="E32" s="8">
        <v>3</v>
      </c>
      <c r="F32" s="8"/>
      <c r="G32" s="28" t="str">
        <f t="shared" si="0"/>
        <v>-</v>
      </c>
      <c r="I32" s="7" t="s">
        <v>295</v>
      </c>
      <c r="J32" s="8"/>
      <c r="K32" s="8"/>
      <c r="L32" s="8"/>
      <c r="M32" s="8"/>
      <c r="N32" s="8"/>
      <c r="O32" s="28" t="str">
        <f t="shared" si="1"/>
        <v>-</v>
      </c>
    </row>
    <row r="33" spans="1:15" x14ac:dyDescent="0.3">
      <c r="A33" s="7" t="s">
        <v>183</v>
      </c>
      <c r="B33" s="8">
        <v>13</v>
      </c>
      <c r="C33" s="8">
        <v>15</v>
      </c>
      <c r="D33" s="8">
        <v>53</v>
      </c>
      <c r="E33" s="8">
        <v>73</v>
      </c>
      <c r="F33" s="8">
        <v>183</v>
      </c>
      <c r="G33" s="28">
        <f t="shared" si="0"/>
        <v>150.68493150684932</v>
      </c>
      <c r="I33" s="7" t="s">
        <v>183</v>
      </c>
      <c r="J33" s="8">
        <v>0</v>
      </c>
      <c r="K33" s="8"/>
      <c r="L33" s="8"/>
      <c r="M33" s="8">
        <v>0</v>
      </c>
      <c r="N33" s="8"/>
      <c r="O33" s="28" t="str">
        <f t="shared" si="1"/>
        <v>-</v>
      </c>
    </row>
    <row r="34" spans="1:15" x14ac:dyDescent="0.3">
      <c r="A34" s="7" t="s">
        <v>184</v>
      </c>
      <c r="B34" s="8">
        <v>23</v>
      </c>
      <c r="C34" s="8">
        <v>11</v>
      </c>
      <c r="D34" s="8">
        <v>44</v>
      </c>
      <c r="E34" s="8">
        <v>79</v>
      </c>
      <c r="F34" s="8">
        <v>91</v>
      </c>
      <c r="G34" s="28">
        <f t="shared" si="0"/>
        <v>15.189873417721518</v>
      </c>
      <c r="I34" s="7" t="s">
        <v>184</v>
      </c>
      <c r="J34" s="8">
        <v>2409</v>
      </c>
      <c r="K34" s="8">
        <v>2323</v>
      </c>
      <c r="L34" s="8">
        <v>1217</v>
      </c>
      <c r="M34" s="8">
        <v>188</v>
      </c>
      <c r="N34" s="8">
        <v>473</v>
      </c>
      <c r="O34" s="28">
        <f t="shared" si="1"/>
        <v>151.59574468085106</v>
      </c>
    </row>
    <row r="35" spans="1:15" x14ac:dyDescent="0.3">
      <c r="A35" s="7" t="s">
        <v>185</v>
      </c>
      <c r="B35" s="8">
        <v>2888</v>
      </c>
      <c r="C35" s="8">
        <v>1513</v>
      </c>
      <c r="D35" s="8">
        <v>1492</v>
      </c>
      <c r="E35" s="8">
        <v>1798</v>
      </c>
      <c r="F35" s="8">
        <v>1257</v>
      </c>
      <c r="G35" s="28">
        <f t="shared" si="0"/>
        <v>-30.088987764182423</v>
      </c>
      <c r="I35" s="7" t="s">
        <v>185</v>
      </c>
      <c r="J35" s="8">
        <v>2682</v>
      </c>
      <c r="K35" s="8">
        <v>3658</v>
      </c>
      <c r="L35" s="8">
        <v>6603</v>
      </c>
      <c r="M35" s="8">
        <v>8327</v>
      </c>
      <c r="N35" s="8">
        <v>6968</v>
      </c>
      <c r="O35" s="28">
        <f t="shared" si="1"/>
        <v>-16.320403506665066</v>
      </c>
    </row>
    <row r="36" spans="1:15" x14ac:dyDescent="0.3">
      <c r="A36" s="7" t="s">
        <v>186</v>
      </c>
      <c r="B36" s="8">
        <v>415</v>
      </c>
      <c r="C36" s="8">
        <v>347</v>
      </c>
      <c r="D36" s="8">
        <v>761</v>
      </c>
      <c r="E36" s="8">
        <v>1231</v>
      </c>
      <c r="F36" s="8">
        <v>1510</v>
      </c>
      <c r="G36" s="28">
        <f t="shared" si="0"/>
        <v>22.664500406173843</v>
      </c>
      <c r="I36" s="7" t="s">
        <v>186</v>
      </c>
      <c r="J36" s="8">
        <v>15</v>
      </c>
      <c r="K36" s="8">
        <v>9</v>
      </c>
      <c r="L36" s="8">
        <v>545</v>
      </c>
      <c r="M36" s="8">
        <v>166</v>
      </c>
      <c r="N36" s="8">
        <v>263</v>
      </c>
      <c r="O36" s="28">
        <f t="shared" si="1"/>
        <v>58.433734939759034</v>
      </c>
    </row>
    <row r="37" spans="1:15" x14ac:dyDescent="0.3">
      <c r="A37" s="7" t="s">
        <v>187</v>
      </c>
      <c r="B37" s="8">
        <v>386</v>
      </c>
      <c r="C37" s="8">
        <v>313</v>
      </c>
      <c r="D37" s="8">
        <v>548</v>
      </c>
      <c r="E37" s="8">
        <v>408</v>
      </c>
      <c r="F37" s="8">
        <v>477</v>
      </c>
      <c r="G37" s="28">
        <f t="shared" si="0"/>
        <v>16.911764705882351</v>
      </c>
      <c r="I37" s="7" t="s">
        <v>187</v>
      </c>
      <c r="J37" s="8">
        <v>31112</v>
      </c>
      <c r="K37" s="8">
        <v>25881</v>
      </c>
      <c r="L37" s="8">
        <v>34511</v>
      </c>
      <c r="M37" s="8">
        <v>46194</v>
      </c>
      <c r="N37" s="8">
        <v>47222</v>
      </c>
      <c r="O37" s="28">
        <f t="shared" si="1"/>
        <v>2.2253972377365026</v>
      </c>
    </row>
    <row r="38" spans="1:15" x14ac:dyDescent="0.3">
      <c r="A38" s="7" t="s">
        <v>296</v>
      </c>
      <c r="B38" s="8"/>
      <c r="C38" s="8"/>
      <c r="D38" s="8"/>
      <c r="E38" s="8"/>
      <c r="F38" s="8">
        <v>14</v>
      </c>
      <c r="G38" s="28" t="str">
        <f t="shared" si="0"/>
        <v>-</v>
      </c>
      <c r="I38" s="7" t="s">
        <v>296</v>
      </c>
      <c r="J38" s="8"/>
      <c r="K38" s="8"/>
      <c r="L38" s="8"/>
      <c r="M38" s="8"/>
      <c r="N38" s="8"/>
      <c r="O38" s="28" t="str">
        <f t="shared" si="1"/>
        <v>-</v>
      </c>
    </row>
    <row r="39" spans="1:15" x14ac:dyDescent="0.3">
      <c r="A39" s="7" t="s">
        <v>188</v>
      </c>
      <c r="B39" s="8">
        <v>626</v>
      </c>
      <c r="C39" s="8">
        <v>326</v>
      </c>
      <c r="D39" s="8">
        <v>245</v>
      </c>
      <c r="E39" s="8">
        <v>387</v>
      </c>
      <c r="F39" s="8">
        <v>578</v>
      </c>
      <c r="G39" s="28">
        <f t="shared" si="0"/>
        <v>49.354005167958654</v>
      </c>
      <c r="I39" s="7" t="s">
        <v>188</v>
      </c>
      <c r="J39" s="8">
        <v>68</v>
      </c>
      <c r="K39" s="8">
        <v>41</v>
      </c>
      <c r="L39" s="8">
        <v>32</v>
      </c>
      <c r="M39" s="8">
        <v>1</v>
      </c>
      <c r="N39" s="8">
        <v>10</v>
      </c>
      <c r="O39" s="28">
        <f t="shared" si="1"/>
        <v>900</v>
      </c>
    </row>
    <row r="40" spans="1:15" x14ac:dyDescent="0.3">
      <c r="A40" s="7" t="s">
        <v>189</v>
      </c>
      <c r="B40" s="8">
        <v>74</v>
      </c>
      <c r="C40" s="8">
        <v>106</v>
      </c>
      <c r="D40" s="8">
        <v>176</v>
      </c>
      <c r="E40" s="8">
        <v>77</v>
      </c>
      <c r="F40" s="8">
        <v>182</v>
      </c>
      <c r="G40" s="28">
        <f t="shared" si="0"/>
        <v>136.36363636363637</v>
      </c>
      <c r="I40" s="7" t="s">
        <v>189</v>
      </c>
      <c r="J40" s="8">
        <v>0</v>
      </c>
      <c r="K40" s="8"/>
      <c r="L40" s="8">
        <v>0</v>
      </c>
      <c r="M40" s="8">
        <v>1</v>
      </c>
      <c r="N40" s="8">
        <v>1</v>
      </c>
      <c r="O40" s="28">
        <f t="shared" si="1"/>
        <v>0</v>
      </c>
    </row>
    <row r="41" spans="1:15" x14ac:dyDescent="0.3">
      <c r="A41" s="7" t="s">
        <v>190</v>
      </c>
      <c r="B41" s="8">
        <v>171</v>
      </c>
      <c r="C41" s="8">
        <v>259</v>
      </c>
      <c r="D41" s="8">
        <v>367</v>
      </c>
      <c r="E41" s="8">
        <v>362</v>
      </c>
      <c r="F41" s="8">
        <v>368</v>
      </c>
      <c r="G41" s="28">
        <f t="shared" si="0"/>
        <v>1.6574585635359116</v>
      </c>
      <c r="I41" s="7" t="s">
        <v>190</v>
      </c>
      <c r="J41" s="8">
        <v>477</v>
      </c>
      <c r="K41" s="8">
        <v>464</v>
      </c>
      <c r="L41" s="8">
        <v>1135</v>
      </c>
      <c r="M41" s="8">
        <v>1174</v>
      </c>
      <c r="N41" s="8">
        <v>912</v>
      </c>
      <c r="O41" s="28">
        <f t="shared" si="1"/>
        <v>-22.316865417376491</v>
      </c>
    </row>
    <row r="42" spans="1:15" x14ac:dyDescent="0.3">
      <c r="A42" s="7" t="s">
        <v>191</v>
      </c>
      <c r="B42" s="8">
        <v>478</v>
      </c>
      <c r="C42" s="8">
        <v>468</v>
      </c>
      <c r="D42" s="8">
        <v>593</v>
      </c>
      <c r="E42" s="8">
        <v>756</v>
      </c>
      <c r="F42" s="8">
        <v>1106</v>
      </c>
      <c r="G42" s="28">
        <f t="shared" ref="G42:G105" si="4">+IF(OR(E42="",F42=""),"-",((F42-E42)*100)/E42)</f>
        <v>46.296296296296298</v>
      </c>
      <c r="I42" s="7" t="s">
        <v>191</v>
      </c>
      <c r="J42" s="8"/>
      <c r="K42" s="8"/>
      <c r="L42" s="8">
        <v>0</v>
      </c>
      <c r="M42" s="8"/>
      <c r="N42" s="8">
        <v>4</v>
      </c>
      <c r="O42" s="28" t="str">
        <f t="shared" si="1"/>
        <v>-</v>
      </c>
    </row>
    <row r="43" spans="1:15" x14ac:dyDescent="0.3">
      <c r="A43" s="7" t="s">
        <v>291</v>
      </c>
      <c r="B43" s="8">
        <v>0</v>
      </c>
      <c r="C43" s="8">
        <v>0</v>
      </c>
      <c r="D43" s="8">
        <v>0</v>
      </c>
      <c r="E43" s="8">
        <v>0</v>
      </c>
      <c r="F43" s="8"/>
      <c r="G43" s="28" t="str">
        <f t="shared" si="4"/>
        <v>-</v>
      </c>
      <c r="I43" s="7" t="s">
        <v>291</v>
      </c>
      <c r="J43" s="8">
        <v>22</v>
      </c>
      <c r="K43" s="8">
        <v>32</v>
      </c>
      <c r="L43" s="8">
        <v>6</v>
      </c>
      <c r="M43" s="8">
        <v>1</v>
      </c>
      <c r="N43" s="8"/>
      <c r="O43" s="28" t="str">
        <f t="shared" si="1"/>
        <v>-</v>
      </c>
    </row>
    <row r="44" spans="1:15" x14ac:dyDescent="0.3">
      <c r="A44" s="7" t="s">
        <v>308</v>
      </c>
      <c r="B44" s="8">
        <v>0</v>
      </c>
      <c r="C44" s="8"/>
      <c r="D44" s="8"/>
      <c r="E44" s="8"/>
      <c r="F44" s="8"/>
      <c r="G44" s="28" t="str">
        <f t="shared" si="4"/>
        <v>-</v>
      </c>
      <c r="I44" s="7" t="s">
        <v>308</v>
      </c>
      <c r="J44" s="8"/>
      <c r="K44" s="8"/>
      <c r="L44" s="8"/>
      <c r="M44" s="8"/>
      <c r="N44" s="8"/>
      <c r="O44" s="28" t="str">
        <f t="shared" si="1"/>
        <v>-</v>
      </c>
    </row>
    <row r="45" spans="1:15" x14ac:dyDescent="0.3">
      <c r="A45" s="7" t="s">
        <v>192</v>
      </c>
      <c r="B45" s="8">
        <v>2072</v>
      </c>
      <c r="C45" s="8">
        <v>3231</v>
      </c>
      <c r="D45" s="8">
        <v>4942</v>
      </c>
      <c r="E45" s="8">
        <v>5577</v>
      </c>
      <c r="F45" s="8">
        <v>4439</v>
      </c>
      <c r="G45" s="28"/>
      <c r="I45" s="7" t="s">
        <v>192</v>
      </c>
      <c r="J45" s="8">
        <v>220</v>
      </c>
      <c r="K45" s="8">
        <v>283</v>
      </c>
      <c r="L45" s="8">
        <v>374</v>
      </c>
      <c r="M45" s="8">
        <v>371</v>
      </c>
      <c r="N45" s="8">
        <v>653</v>
      </c>
      <c r="O45" s="28">
        <f t="shared" si="1"/>
        <v>76.010781671159023</v>
      </c>
    </row>
    <row r="46" spans="1:15" x14ac:dyDescent="0.3">
      <c r="A46" s="7" t="s">
        <v>193</v>
      </c>
      <c r="B46" s="8">
        <v>2226</v>
      </c>
      <c r="C46" s="8">
        <v>2582</v>
      </c>
      <c r="D46" s="8">
        <v>3794</v>
      </c>
      <c r="E46" s="8">
        <v>5559</v>
      </c>
      <c r="F46" s="8">
        <v>5827</v>
      </c>
      <c r="G46" s="28">
        <f t="shared" si="4"/>
        <v>4.8210109731966178</v>
      </c>
      <c r="I46" s="7" t="s">
        <v>193</v>
      </c>
      <c r="J46" s="8">
        <v>1</v>
      </c>
      <c r="K46" s="8"/>
      <c r="L46" s="8">
        <v>0</v>
      </c>
      <c r="M46" s="8"/>
      <c r="N46" s="8"/>
      <c r="O46" s="28" t="str">
        <f t="shared" si="1"/>
        <v>-</v>
      </c>
    </row>
    <row r="47" spans="1:15" x14ac:dyDescent="0.3">
      <c r="A47" s="7" t="s">
        <v>194</v>
      </c>
      <c r="B47" s="8">
        <v>53</v>
      </c>
      <c r="C47" s="8">
        <v>42</v>
      </c>
      <c r="D47" s="8">
        <v>72</v>
      </c>
      <c r="E47" s="8">
        <v>77</v>
      </c>
      <c r="F47" s="8">
        <v>27</v>
      </c>
      <c r="G47" s="28">
        <f t="shared" si="4"/>
        <v>-64.935064935064929</v>
      </c>
      <c r="I47" s="7" t="s">
        <v>194</v>
      </c>
      <c r="J47" s="8">
        <v>38545</v>
      </c>
      <c r="K47" s="8">
        <v>24522</v>
      </c>
      <c r="L47" s="8">
        <v>35116</v>
      </c>
      <c r="M47" s="8">
        <v>45523</v>
      </c>
      <c r="N47" s="8">
        <v>45588</v>
      </c>
      <c r="O47" s="28">
        <f t="shared" si="1"/>
        <v>0.14278496584144279</v>
      </c>
    </row>
    <row r="48" spans="1:15" x14ac:dyDescent="0.3">
      <c r="A48" s="7" t="s">
        <v>195</v>
      </c>
      <c r="B48" s="8">
        <v>611</v>
      </c>
      <c r="C48" s="8">
        <v>931</v>
      </c>
      <c r="D48" s="8">
        <v>983</v>
      </c>
      <c r="E48" s="8">
        <v>689</v>
      </c>
      <c r="F48" s="8">
        <v>496</v>
      </c>
      <c r="G48" s="28">
        <f t="shared" si="4"/>
        <v>-28.011611030478957</v>
      </c>
      <c r="I48" s="7" t="s">
        <v>195</v>
      </c>
      <c r="J48" s="8">
        <v>38</v>
      </c>
      <c r="K48" s="8">
        <v>1</v>
      </c>
      <c r="L48" s="8">
        <v>13</v>
      </c>
      <c r="M48" s="8"/>
      <c r="N48" s="8">
        <v>1</v>
      </c>
      <c r="O48" s="28" t="str">
        <f t="shared" si="1"/>
        <v>-</v>
      </c>
    </row>
    <row r="49" spans="1:15" x14ac:dyDescent="0.3">
      <c r="A49" s="7" t="s">
        <v>196</v>
      </c>
      <c r="B49" s="8">
        <v>27</v>
      </c>
      <c r="C49" s="8">
        <v>17</v>
      </c>
      <c r="D49" s="8">
        <v>11</v>
      </c>
      <c r="E49" s="8">
        <v>38</v>
      </c>
      <c r="F49" s="8">
        <v>52</v>
      </c>
      <c r="G49" s="28">
        <f t="shared" si="4"/>
        <v>36.842105263157897</v>
      </c>
      <c r="I49" s="7" t="s">
        <v>196</v>
      </c>
      <c r="J49" s="8">
        <v>166</v>
      </c>
      <c r="K49" s="8">
        <v>142</v>
      </c>
      <c r="L49" s="8">
        <v>98</v>
      </c>
      <c r="M49" s="8">
        <v>47</v>
      </c>
      <c r="N49" s="8">
        <v>22</v>
      </c>
      <c r="O49" s="28">
        <f t="shared" si="1"/>
        <v>-53.191489361702125</v>
      </c>
    </row>
    <row r="50" spans="1:15" x14ac:dyDescent="0.3">
      <c r="A50" s="7" t="s">
        <v>197</v>
      </c>
      <c r="B50" s="8">
        <v>62</v>
      </c>
      <c r="C50" s="8">
        <v>86</v>
      </c>
      <c r="D50" s="8">
        <v>292</v>
      </c>
      <c r="E50" s="8">
        <v>437</v>
      </c>
      <c r="F50" s="8">
        <v>427</v>
      </c>
      <c r="G50" s="28">
        <f t="shared" si="4"/>
        <v>-2.2883295194508011</v>
      </c>
      <c r="I50" s="7" t="s">
        <v>197</v>
      </c>
      <c r="J50" s="8"/>
      <c r="K50" s="8"/>
      <c r="L50" s="8"/>
      <c r="M50" s="8"/>
      <c r="N50" s="8"/>
      <c r="O50" s="28" t="str">
        <f t="shared" si="1"/>
        <v>-</v>
      </c>
    </row>
    <row r="51" spans="1:15" x14ac:dyDescent="0.3">
      <c r="A51" s="7" t="s">
        <v>198</v>
      </c>
      <c r="B51" s="8">
        <v>160</v>
      </c>
      <c r="C51" s="8">
        <v>141</v>
      </c>
      <c r="D51" s="8">
        <v>197</v>
      </c>
      <c r="E51" s="8">
        <v>259</v>
      </c>
      <c r="F51" s="8">
        <v>257</v>
      </c>
      <c r="G51" s="28">
        <f t="shared" si="4"/>
        <v>-0.77220077220077221</v>
      </c>
      <c r="I51" s="7" t="s">
        <v>198</v>
      </c>
      <c r="J51" s="8">
        <v>0</v>
      </c>
      <c r="K51" s="8">
        <v>8</v>
      </c>
      <c r="L51" s="8">
        <v>2</v>
      </c>
      <c r="M51" s="8">
        <v>2</v>
      </c>
      <c r="N51" s="8">
        <v>11</v>
      </c>
      <c r="O51" s="28">
        <f t="shared" si="1"/>
        <v>450</v>
      </c>
    </row>
    <row r="52" spans="1:15" x14ac:dyDescent="0.3">
      <c r="A52" s="7" t="s">
        <v>199</v>
      </c>
      <c r="B52" s="8">
        <v>466</v>
      </c>
      <c r="C52" s="8">
        <v>524</v>
      </c>
      <c r="D52" s="8">
        <v>556</v>
      </c>
      <c r="E52" s="8">
        <v>755</v>
      </c>
      <c r="F52" s="8">
        <v>898</v>
      </c>
      <c r="G52" s="28">
        <f t="shared" si="4"/>
        <v>18.940397350993379</v>
      </c>
      <c r="I52" s="7" t="s">
        <v>199</v>
      </c>
      <c r="J52" s="8">
        <v>2458</v>
      </c>
      <c r="K52" s="8">
        <v>1340</v>
      </c>
      <c r="L52" s="8">
        <v>1435</v>
      </c>
      <c r="M52" s="8">
        <v>1552</v>
      </c>
      <c r="N52" s="8">
        <v>1142</v>
      </c>
      <c r="O52" s="28">
        <f t="shared" si="1"/>
        <v>-26.417525773195877</v>
      </c>
    </row>
    <row r="53" spans="1:15" x14ac:dyDescent="0.3">
      <c r="A53" s="7" t="s">
        <v>200</v>
      </c>
      <c r="B53" s="8">
        <v>75</v>
      </c>
      <c r="C53" s="8">
        <v>205</v>
      </c>
      <c r="D53" s="8">
        <v>247</v>
      </c>
      <c r="E53" s="8">
        <v>166</v>
      </c>
      <c r="F53" s="8">
        <v>78</v>
      </c>
      <c r="G53" s="28">
        <f t="shared" si="4"/>
        <v>-53.012048192771083</v>
      </c>
      <c r="I53" s="7" t="s">
        <v>200</v>
      </c>
      <c r="J53" s="8">
        <v>3</v>
      </c>
      <c r="K53" s="8">
        <v>24</v>
      </c>
      <c r="L53" s="8">
        <v>228</v>
      </c>
      <c r="M53" s="8"/>
      <c r="N53" s="8">
        <v>0</v>
      </c>
      <c r="O53" s="28" t="str">
        <f t="shared" si="1"/>
        <v>-</v>
      </c>
    </row>
    <row r="54" spans="1:15" x14ac:dyDescent="0.3">
      <c r="A54" s="7" t="s">
        <v>201</v>
      </c>
      <c r="B54" s="8">
        <v>33</v>
      </c>
      <c r="C54" s="8">
        <v>39</v>
      </c>
      <c r="D54" s="8">
        <v>33</v>
      </c>
      <c r="E54" s="8">
        <v>65</v>
      </c>
      <c r="F54" s="8">
        <v>189</v>
      </c>
      <c r="G54" s="28">
        <f t="shared" si="4"/>
        <v>190.76923076923077</v>
      </c>
      <c r="I54" s="7" t="s">
        <v>201</v>
      </c>
      <c r="J54" s="8">
        <v>858</v>
      </c>
      <c r="K54" s="8">
        <v>486</v>
      </c>
      <c r="L54" s="8">
        <v>800</v>
      </c>
      <c r="M54" s="8">
        <v>1154</v>
      </c>
      <c r="N54" s="8">
        <v>1288</v>
      </c>
      <c r="O54" s="28">
        <f t="shared" si="1"/>
        <v>11.611785095320624</v>
      </c>
    </row>
    <row r="55" spans="1:15" x14ac:dyDescent="0.3">
      <c r="A55" s="7" t="s">
        <v>202</v>
      </c>
      <c r="B55" s="8">
        <v>5</v>
      </c>
      <c r="C55" s="8">
        <v>0</v>
      </c>
      <c r="D55" s="8">
        <v>2</v>
      </c>
      <c r="E55" s="8">
        <v>2</v>
      </c>
      <c r="F55" s="8">
        <v>3</v>
      </c>
      <c r="G55" s="28">
        <f t="shared" si="4"/>
        <v>50</v>
      </c>
      <c r="I55" s="7" t="s">
        <v>202</v>
      </c>
      <c r="J55" s="8">
        <v>110</v>
      </c>
      <c r="K55" s="8">
        <v>37</v>
      </c>
      <c r="L55" s="8">
        <v>141</v>
      </c>
      <c r="M55" s="8">
        <v>152</v>
      </c>
      <c r="N55" s="8">
        <v>55</v>
      </c>
      <c r="O55" s="28">
        <f t="shared" si="1"/>
        <v>-63.815789473684212</v>
      </c>
    </row>
    <row r="56" spans="1:15" x14ac:dyDescent="0.3">
      <c r="A56" s="7" t="s">
        <v>203</v>
      </c>
      <c r="B56" s="8">
        <v>354</v>
      </c>
      <c r="C56" s="8">
        <v>330</v>
      </c>
      <c r="D56" s="8">
        <v>332</v>
      </c>
      <c r="E56" s="8">
        <v>267</v>
      </c>
      <c r="F56" s="8">
        <v>99</v>
      </c>
      <c r="G56" s="28">
        <f t="shared" si="4"/>
        <v>-62.921348314606739</v>
      </c>
      <c r="I56" s="7" t="s">
        <v>203</v>
      </c>
      <c r="J56" s="8">
        <v>0</v>
      </c>
      <c r="K56" s="8">
        <v>91</v>
      </c>
      <c r="L56" s="8">
        <v>153</v>
      </c>
      <c r="M56" s="8">
        <v>177</v>
      </c>
      <c r="N56" s="8">
        <v>101</v>
      </c>
      <c r="O56" s="28">
        <f t="shared" si="1"/>
        <v>-42.93785310734463</v>
      </c>
    </row>
    <row r="57" spans="1:15" x14ac:dyDescent="0.3">
      <c r="A57" s="7" t="s">
        <v>204</v>
      </c>
      <c r="B57" s="8">
        <v>106407</v>
      </c>
      <c r="C57" s="8">
        <v>112209</v>
      </c>
      <c r="D57" s="8">
        <v>161183</v>
      </c>
      <c r="E57" s="8">
        <v>149858</v>
      </c>
      <c r="F57" s="8">
        <v>159140</v>
      </c>
      <c r="G57" s="28">
        <f t="shared" si="4"/>
        <v>6.1938635241361819</v>
      </c>
      <c r="I57" s="7" t="s">
        <v>204</v>
      </c>
      <c r="J57" s="8">
        <v>7496</v>
      </c>
      <c r="K57" s="8">
        <v>9362</v>
      </c>
      <c r="L57" s="8">
        <v>12606</v>
      </c>
      <c r="M57" s="8">
        <v>14864</v>
      </c>
      <c r="N57" s="8">
        <v>15852</v>
      </c>
      <c r="O57" s="28">
        <f t="shared" si="1"/>
        <v>6.6469321851453174</v>
      </c>
    </row>
    <row r="58" spans="1:15" x14ac:dyDescent="0.3">
      <c r="A58" s="7" t="s">
        <v>205</v>
      </c>
      <c r="B58" s="8"/>
      <c r="C58" s="8"/>
      <c r="D58" s="8"/>
      <c r="E58" s="8"/>
      <c r="F58" s="8">
        <v>4</v>
      </c>
      <c r="G58" s="28" t="str">
        <f t="shared" si="4"/>
        <v>-</v>
      </c>
      <c r="I58" s="7" t="s">
        <v>205</v>
      </c>
      <c r="J58" s="8"/>
      <c r="K58" s="8"/>
      <c r="L58" s="8"/>
      <c r="M58" s="8"/>
      <c r="N58" s="8"/>
      <c r="O58" s="28" t="str">
        <f t="shared" si="1"/>
        <v>-</v>
      </c>
    </row>
    <row r="59" spans="1:15" x14ac:dyDescent="0.3">
      <c r="A59" s="7" t="s">
        <v>206</v>
      </c>
      <c r="B59" s="8">
        <v>1264</v>
      </c>
      <c r="C59" s="8">
        <v>967</v>
      </c>
      <c r="D59" s="8">
        <v>2019</v>
      </c>
      <c r="E59" s="8">
        <v>3018</v>
      </c>
      <c r="F59" s="8">
        <v>3064</v>
      </c>
      <c r="G59" s="28">
        <f t="shared" si="4"/>
        <v>1.5241882041086812</v>
      </c>
      <c r="I59" s="7" t="s">
        <v>206</v>
      </c>
      <c r="J59" s="8">
        <v>6</v>
      </c>
      <c r="K59" s="8">
        <v>8</v>
      </c>
      <c r="L59" s="8">
        <v>38</v>
      </c>
      <c r="M59" s="8">
        <v>69</v>
      </c>
      <c r="N59" s="8">
        <v>0</v>
      </c>
      <c r="O59" s="28" t="str">
        <f t="shared" si="1"/>
        <v>-</v>
      </c>
    </row>
    <row r="60" spans="1:15" x14ac:dyDescent="0.3">
      <c r="A60" s="7" t="s">
        <v>207</v>
      </c>
      <c r="B60" s="8">
        <v>3</v>
      </c>
      <c r="C60" s="8">
        <v>13</v>
      </c>
      <c r="D60" s="8">
        <v>57</v>
      </c>
      <c r="E60" s="8"/>
      <c r="F60" s="8">
        <v>31</v>
      </c>
      <c r="G60" s="28" t="str">
        <f t="shared" si="4"/>
        <v>-</v>
      </c>
      <c r="I60" s="7" t="s">
        <v>207</v>
      </c>
      <c r="J60" s="8">
        <v>1</v>
      </c>
      <c r="K60" s="8"/>
      <c r="L60" s="8">
        <v>0</v>
      </c>
      <c r="M60" s="8"/>
      <c r="N60" s="8">
        <v>0</v>
      </c>
      <c r="O60" s="28" t="str">
        <f t="shared" si="1"/>
        <v>-</v>
      </c>
    </row>
    <row r="61" spans="1:15" x14ac:dyDescent="0.3">
      <c r="A61" s="7" t="s">
        <v>208</v>
      </c>
      <c r="B61" s="8">
        <v>316</v>
      </c>
      <c r="C61" s="8">
        <v>235</v>
      </c>
      <c r="D61" s="8">
        <v>292</v>
      </c>
      <c r="E61" s="8">
        <v>227</v>
      </c>
      <c r="F61" s="8">
        <v>388</v>
      </c>
      <c r="G61" s="28">
        <f t="shared" si="4"/>
        <v>70.925110132158594</v>
      </c>
      <c r="I61" s="7" t="s">
        <v>208</v>
      </c>
      <c r="J61" s="8"/>
      <c r="K61" s="8"/>
      <c r="L61" s="8"/>
      <c r="M61" s="8"/>
      <c r="N61" s="8"/>
      <c r="O61" s="28" t="str">
        <f t="shared" si="1"/>
        <v>-</v>
      </c>
    </row>
    <row r="62" spans="1:15" x14ac:dyDescent="0.3">
      <c r="A62" s="7" t="s">
        <v>209</v>
      </c>
      <c r="B62" s="8">
        <v>8722</v>
      </c>
      <c r="C62" s="8">
        <v>8594</v>
      </c>
      <c r="D62" s="8">
        <v>13521</v>
      </c>
      <c r="E62" s="8">
        <v>18086</v>
      </c>
      <c r="F62" s="8">
        <v>23007</v>
      </c>
      <c r="G62" s="28">
        <f t="shared" si="4"/>
        <v>27.208890854804821</v>
      </c>
      <c r="I62" s="7" t="s">
        <v>209</v>
      </c>
      <c r="J62" s="8">
        <v>366</v>
      </c>
      <c r="K62" s="8">
        <v>1775</v>
      </c>
      <c r="L62" s="8">
        <v>1321</v>
      </c>
      <c r="M62" s="8">
        <v>965</v>
      </c>
      <c r="N62" s="8">
        <v>418</v>
      </c>
      <c r="O62" s="28">
        <f t="shared" si="1"/>
        <v>-56.683937823834199</v>
      </c>
    </row>
    <row r="63" spans="1:15" x14ac:dyDescent="0.3">
      <c r="A63" s="7" t="s">
        <v>210</v>
      </c>
      <c r="B63" s="8">
        <v>26</v>
      </c>
      <c r="C63" s="8">
        <v>26</v>
      </c>
      <c r="D63" s="8">
        <v>29</v>
      </c>
      <c r="E63" s="8">
        <v>115</v>
      </c>
      <c r="F63" s="8">
        <v>315</v>
      </c>
      <c r="G63" s="28">
        <f t="shared" si="4"/>
        <v>173.91304347826087</v>
      </c>
      <c r="I63" s="7" t="s">
        <v>210</v>
      </c>
      <c r="J63" s="8">
        <v>198</v>
      </c>
      <c r="K63" s="8">
        <v>199</v>
      </c>
      <c r="L63" s="8">
        <v>193</v>
      </c>
      <c r="M63" s="8">
        <v>142</v>
      </c>
      <c r="N63" s="8">
        <v>319</v>
      </c>
      <c r="O63" s="28">
        <f t="shared" si="1"/>
        <v>124.64788732394366</v>
      </c>
    </row>
    <row r="64" spans="1:15" x14ac:dyDescent="0.3">
      <c r="A64" s="7" t="s">
        <v>301</v>
      </c>
      <c r="B64" s="8"/>
      <c r="C64" s="8"/>
      <c r="D64" s="8"/>
      <c r="E64" s="8"/>
      <c r="F64" s="8">
        <v>0</v>
      </c>
      <c r="G64" s="28" t="str">
        <f t="shared" si="4"/>
        <v>-</v>
      </c>
      <c r="I64" s="7" t="s">
        <v>301</v>
      </c>
      <c r="J64" s="8"/>
      <c r="K64" s="8"/>
      <c r="L64" s="8"/>
      <c r="M64" s="8"/>
      <c r="N64" s="8"/>
      <c r="O64" s="28" t="str">
        <f t="shared" si="1"/>
        <v>-</v>
      </c>
    </row>
    <row r="65" spans="1:15" x14ac:dyDescent="0.3">
      <c r="A65" s="7" t="s">
        <v>211</v>
      </c>
      <c r="B65" s="8">
        <v>224</v>
      </c>
      <c r="C65" s="8">
        <v>61</v>
      </c>
      <c r="D65" s="8">
        <v>21</v>
      </c>
      <c r="E65" s="8">
        <v>27</v>
      </c>
      <c r="F65" s="8">
        <v>6</v>
      </c>
      <c r="G65" s="28">
        <f t="shared" si="4"/>
        <v>-77.777777777777771</v>
      </c>
      <c r="I65" s="7" t="s">
        <v>211</v>
      </c>
      <c r="J65" s="8"/>
      <c r="K65" s="8"/>
      <c r="L65" s="8"/>
      <c r="M65" s="8"/>
      <c r="N65" s="8"/>
      <c r="O65" s="28" t="str">
        <f t="shared" si="1"/>
        <v>-</v>
      </c>
    </row>
    <row r="66" spans="1:15" x14ac:dyDescent="0.3">
      <c r="A66" s="7" t="s">
        <v>212</v>
      </c>
      <c r="B66" s="8">
        <v>0</v>
      </c>
      <c r="C66" s="8">
        <v>3</v>
      </c>
      <c r="D66" s="8">
        <v>4</v>
      </c>
      <c r="E66" s="8">
        <v>103</v>
      </c>
      <c r="F66" s="8">
        <v>64</v>
      </c>
      <c r="G66" s="28">
        <f t="shared" si="4"/>
        <v>-37.864077669902912</v>
      </c>
      <c r="I66" s="7" t="s">
        <v>212</v>
      </c>
      <c r="J66" s="8">
        <v>315</v>
      </c>
      <c r="K66" s="8">
        <v>330</v>
      </c>
      <c r="L66" s="8">
        <v>486</v>
      </c>
      <c r="M66" s="8">
        <v>736</v>
      </c>
      <c r="N66" s="8">
        <v>844</v>
      </c>
      <c r="O66" s="28">
        <f t="shared" si="1"/>
        <v>14.673913043478262</v>
      </c>
    </row>
    <row r="67" spans="1:15" x14ac:dyDescent="0.3">
      <c r="A67" s="7" t="s">
        <v>213</v>
      </c>
      <c r="B67" s="8">
        <v>5</v>
      </c>
      <c r="C67" s="8">
        <v>44</v>
      </c>
      <c r="D67" s="8">
        <v>5</v>
      </c>
      <c r="E67" s="8">
        <v>7</v>
      </c>
      <c r="F67" s="8">
        <v>1</v>
      </c>
      <c r="G67" s="28">
        <f t="shared" si="4"/>
        <v>-85.714285714285708</v>
      </c>
      <c r="I67" s="7" t="s">
        <v>213</v>
      </c>
      <c r="J67" s="8">
        <v>4</v>
      </c>
      <c r="K67" s="8">
        <v>3</v>
      </c>
      <c r="L67" s="8"/>
      <c r="M67" s="8">
        <v>180</v>
      </c>
      <c r="N67" s="8">
        <v>16</v>
      </c>
      <c r="O67" s="28">
        <f t="shared" si="1"/>
        <v>-91.111111111111114</v>
      </c>
    </row>
    <row r="68" spans="1:15" x14ac:dyDescent="0.3">
      <c r="A68" s="7" t="s">
        <v>214</v>
      </c>
      <c r="B68" s="8">
        <v>430</v>
      </c>
      <c r="C68" s="8">
        <v>415</v>
      </c>
      <c r="D68" s="8">
        <v>605</v>
      </c>
      <c r="E68" s="8">
        <v>855</v>
      </c>
      <c r="F68" s="8">
        <v>828</v>
      </c>
      <c r="G68" s="28">
        <f t="shared" si="4"/>
        <v>-3.1578947368421053</v>
      </c>
      <c r="I68" s="7" t="s">
        <v>214</v>
      </c>
      <c r="J68" s="8"/>
      <c r="K68" s="8">
        <v>1</v>
      </c>
      <c r="L68" s="8">
        <v>14</v>
      </c>
      <c r="M68" s="8">
        <v>20</v>
      </c>
      <c r="N68" s="8">
        <v>9</v>
      </c>
      <c r="O68" s="28">
        <f t="shared" si="1"/>
        <v>-55</v>
      </c>
    </row>
    <row r="69" spans="1:15" x14ac:dyDescent="0.3">
      <c r="A69" s="7" t="s">
        <v>215</v>
      </c>
      <c r="B69" s="8">
        <v>539</v>
      </c>
      <c r="C69" s="8">
        <v>280</v>
      </c>
      <c r="D69" s="8">
        <v>400</v>
      </c>
      <c r="E69" s="8">
        <v>1196</v>
      </c>
      <c r="F69" s="8">
        <v>679</v>
      </c>
      <c r="G69" s="28">
        <f t="shared" si="4"/>
        <v>-43.22742474916388</v>
      </c>
      <c r="I69" s="7" t="s">
        <v>215</v>
      </c>
      <c r="J69" s="8">
        <v>955</v>
      </c>
      <c r="K69" s="8">
        <v>580</v>
      </c>
      <c r="L69" s="8">
        <v>903</v>
      </c>
      <c r="M69" s="8">
        <v>1321</v>
      </c>
      <c r="N69" s="8">
        <v>780</v>
      </c>
      <c r="O69" s="28">
        <f t="shared" si="1"/>
        <v>-40.953822861468588</v>
      </c>
    </row>
    <row r="70" spans="1:15" x14ac:dyDescent="0.3">
      <c r="A70" s="7" t="s">
        <v>216</v>
      </c>
      <c r="B70" s="8">
        <v>18</v>
      </c>
      <c r="C70" s="8">
        <v>163</v>
      </c>
      <c r="D70" s="8">
        <v>70</v>
      </c>
      <c r="E70" s="8">
        <v>82</v>
      </c>
      <c r="F70" s="8">
        <v>345</v>
      </c>
      <c r="G70" s="28">
        <f t="shared" si="4"/>
        <v>320.73170731707319</v>
      </c>
      <c r="I70" s="7" t="s">
        <v>216</v>
      </c>
      <c r="J70" s="8">
        <v>17</v>
      </c>
      <c r="K70" s="8">
        <v>19</v>
      </c>
      <c r="L70" s="8">
        <v>28</v>
      </c>
      <c r="M70" s="8">
        <v>79</v>
      </c>
      <c r="N70" s="8">
        <v>75</v>
      </c>
      <c r="O70" s="28">
        <f t="shared" si="1"/>
        <v>-5.0632911392405067</v>
      </c>
    </row>
    <row r="71" spans="1:15" x14ac:dyDescent="0.3">
      <c r="A71" s="7" t="s">
        <v>217</v>
      </c>
      <c r="B71" s="8">
        <v>727</v>
      </c>
      <c r="C71" s="8">
        <v>275</v>
      </c>
      <c r="D71" s="8">
        <v>620</v>
      </c>
      <c r="E71" s="8">
        <v>788</v>
      </c>
      <c r="F71" s="8">
        <v>1111</v>
      </c>
      <c r="G71" s="28">
        <f t="shared" si="4"/>
        <v>40.98984771573604</v>
      </c>
      <c r="I71" s="7" t="s">
        <v>217</v>
      </c>
      <c r="J71" s="8"/>
      <c r="K71" s="8"/>
      <c r="L71" s="8"/>
      <c r="M71" s="8"/>
      <c r="N71" s="8"/>
      <c r="O71" s="28" t="str">
        <f t="shared" si="1"/>
        <v>-</v>
      </c>
    </row>
    <row r="72" spans="1:15" x14ac:dyDescent="0.3">
      <c r="A72" s="7" t="s">
        <v>218</v>
      </c>
      <c r="B72" s="8">
        <v>0</v>
      </c>
      <c r="C72" s="8"/>
      <c r="D72" s="8">
        <v>0</v>
      </c>
      <c r="E72" s="8">
        <v>20</v>
      </c>
      <c r="F72" s="8"/>
      <c r="G72" s="28" t="str">
        <f t="shared" si="4"/>
        <v>-</v>
      </c>
      <c r="I72" s="7" t="s">
        <v>218</v>
      </c>
      <c r="J72" s="8">
        <v>2</v>
      </c>
      <c r="K72" s="8"/>
      <c r="L72" s="8">
        <v>0</v>
      </c>
      <c r="M72" s="8"/>
      <c r="N72" s="8"/>
      <c r="O72" s="28" t="str">
        <f t="shared" si="1"/>
        <v>-</v>
      </c>
    </row>
    <row r="73" spans="1:15" x14ac:dyDescent="0.3">
      <c r="A73" s="7" t="s">
        <v>219</v>
      </c>
      <c r="B73" s="8">
        <v>221</v>
      </c>
      <c r="C73" s="8">
        <v>143</v>
      </c>
      <c r="D73" s="8">
        <v>118</v>
      </c>
      <c r="E73" s="8">
        <v>151</v>
      </c>
      <c r="F73" s="8">
        <v>151</v>
      </c>
      <c r="G73" s="28">
        <f t="shared" si="4"/>
        <v>0</v>
      </c>
      <c r="I73" s="7" t="s">
        <v>219</v>
      </c>
      <c r="J73" s="8">
        <v>5</v>
      </c>
      <c r="K73" s="8">
        <v>8</v>
      </c>
      <c r="L73" s="8">
        <v>15</v>
      </c>
      <c r="M73" s="8">
        <v>23</v>
      </c>
      <c r="N73" s="8">
        <v>22</v>
      </c>
      <c r="O73" s="28">
        <f t="shared" si="1"/>
        <v>-4.3478260869565215</v>
      </c>
    </row>
    <row r="74" spans="1:15" x14ac:dyDescent="0.3">
      <c r="A74" s="7" t="s">
        <v>220</v>
      </c>
      <c r="B74" s="8">
        <v>1</v>
      </c>
      <c r="C74" s="8"/>
      <c r="D74" s="8">
        <v>0</v>
      </c>
      <c r="E74" s="8"/>
      <c r="F74" s="8">
        <v>0</v>
      </c>
      <c r="G74" s="28" t="str">
        <f t="shared" si="4"/>
        <v>-</v>
      </c>
      <c r="I74" s="7" t="s">
        <v>220</v>
      </c>
      <c r="J74" s="8"/>
      <c r="K74" s="8"/>
      <c r="L74" s="8"/>
      <c r="M74" s="8"/>
      <c r="N74" s="8"/>
      <c r="O74" s="28" t="str">
        <f t="shared" si="1"/>
        <v>-</v>
      </c>
    </row>
    <row r="75" spans="1:15" x14ac:dyDescent="0.3">
      <c r="A75" s="7" t="s">
        <v>221</v>
      </c>
      <c r="B75" s="8">
        <v>601</v>
      </c>
      <c r="C75" s="8">
        <v>332</v>
      </c>
      <c r="D75" s="8">
        <v>292</v>
      </c>
      <c r="E75" s="8">
        <v>126</v>
      </c>
      <c r="F75" s="8">
        <v>83</v>
      </c>
      <c r="G75" s="28">
        <f t="shared" si="4"/>
        <v>-34.126984126984127</v>
      </c>
      <c r="I75" s="7" t="s">
        <v>221</v>
      </c>
      <c r="J75" s="8">
        <v>1139</v>
      </c>
      <c r="K75" s="8">
        <v>659</v>
      </c>
      <c r="L75" s="8">
        <v>687</v>
      </c>
      <c r="M75" s="8">
        <v>443</v>
      </c>
      <c r="N75" s="8">
        <v>300</v>
      </c>
      <c r="O75" s="28">
        <f t="shared" si="1"/>
        <v>-32.279909706546277</v>
      </c>
    </row>
    <row r="76" spans="1:15" x14ac:dyDescent="0.3">
      <c r="A76" s="7" t="s">
        <v>222</v>
      </c>
      <c r="B76" s="8">
        <v>30329</v>
      </c>
      <c r="C76" s="8">
        <v>28642</v>
      </c>
      <c r="D76" s="8">
        <v>42900</v>
      </c>
      <c r="E76" s="8">
        <v>43477</v>
      </c>
      <c r="F76" s="8">
        <v>47615</v>
      </c>
      <c r="G76" s="28">
        <f t="shared" si="4"/>
        <v>9.5176760126043654</v>
      </c>
      <c r="I76" s="7" t="s">
        <v>222</v>
      </c>
      <c r="J76" s="8">
        <v>20262</v>
      </c>
      <c r="K76" s="8">
        <v>20852</v>
      </c>
      <c r="L76" s="8">
        <v>26501</v>
      </c>
      <c r="M76" s="8">
        <v>29379</v>
      </c>
      <c r="N76" s="8">
        <v>30684</v>
      </c>
      <c r="O76" s="28">
        <f t="shared" si="1"/>
        <v>4.4419483304401099</v>
      </c>
    </row>
    <row r="77" spans="1:15" x14ac:dyDescent="0.3">
      <c r="A77" s="7" t="s">
        <v>223</v>
      </c>
      <c r="B77" s="8">
        <v>2522</v>
      </c>
      <c r="C77" s="8">
        <v>2296</v>
      </c>
      <c r="D77" s="8">
        <v>2043</v>
      </c>
      <c r="E77" s="8">
        <v>1923</v>
      </c>
      <c r="F77" s="8">
        <v>2214</v>
      </c>
      <c r="G77" s="28">
        <f t="shared" si="4"/>
        <v>15.132605304212168</v>
      </c>
      <c r="I77" s="7" t="s">
        <v>223</v>
      </c>
      <c r="J77" s="8">
        <v>336</v>
      </c>
      <c r="K77" s="8">
        <v>372</v>
      </c>
      <c r="L77" s="8">
        <v>264</v>
      </c>
      <c r="M77" s="8">
        <v>635</v>
      </c>
      <c r="N77" s="8">
        <v>594</v>
      </c>
      <c r="O77" s="28">
        <f t="shared" si="1"/>
        <v>-6.4566929133858268</v>
      </c>
    </row>
    <row r="78" spans="1:15" x14ac:dyDescent="0.3">
      <c r="A78" s="7" t="s">
        <v>224</v>
      </c>
      <c r="B78" s="8">
        <v>75</v>
      </c>
      <c r="C78" s="8">
        <v>242</v>
      </c>
      <c r="D78" s="8">
        <v>306</v>
      </c>
      <c r="E78" s="8">
        <v>261</v>
      </c>
      <c r="F78" s="8">
        <v>239</v>
      </c>
      <c r="G78" s="28">
        <f t="shared" si="4"/>
        <v>-8.4291187739463602</v>
      </c>
      <c r="I78" s="7" t="s">
        <v>224</v>
      </c>
      <c r="J78" s="8"/>
      <c r="K78" s="8"/>
      <c r="L78" s="8"/>
      <c r="M78" s="8"/>
      <c r="N78" s="8"/>
      <c r="O78" s="28" t="str">
        <f t="shared" si="1"/>
        <v>-</v>
      </c>
    </row>
    <row r="79" spans="1:15" x14ac:dyDescent="0.3">
      <c r="A79" s="7" t="s">
        <v>292</v>
      </c>
      <c r="B79" s="8"/>
      <c r="C79" s="8">
        <v>9</v>
      </c>
      <c r="D79" s="8">
        <v>0</v>
      </c>
      <c r="E79" s="8"/>
      <c r="F79" s="8">
        <v>5</v>
      </c>
      <c r="G79" s="28" t="str">
        <f t="shared" si="4"/>
        <v>-</v>
      </c>
      <c r="I79" s="7" t="s">
        <v>292</v>
      </c>
      <c r="J79" s="8"/>
      <c r="K79" s="8">
        <v>0</v>
      </c>
      <c r="L79" s="8">
        <v>0</v>
      </c>
      <c r="M79" s="8"/>
      <c r="N79" s="8"/>
      <c r="O79" s="28" t="str">
        <f t="shared" si="1"/>
        <v>-</v>
      </c>
    </row>
    <row r="80" spans="1:15" x14ac:dyDescent="0.3">
      <c r="A80" s="7" t="s">
        <v>225</v>
      </c>
      <c r="B80" s="8">
        <v>209</v>
      </c>
      <c r="C80" s="8">
        <v>155</v>
      </c>
      <c r="D80" s="8">
        <v>179</v>
      </c>
      <c r="E80" s="8">
        <v>402</v>
      </c>
      <c r="F80" s="8">
        <v>540</v>
      </c>
      <c r="G80" s="28">
        <f t="shared" si="4"/>
        <v>34.328358208955223</v>
      </c>
      <c r="I80" s="7" t="s">
        <v>225</v>
      </c>
      <c r="J80" s="8">
        <v>1437</v>
      </c>
      <c r="K80" s="8">
        <v>734</v>
      </c>
      <c r="L80" s="8">
        <v>843</v>
      </c>
      <c r="M80" s="8">
        <v>716</v>
      </c>
      <c r="N80" s="8">
        <v>551</v>
      </c>
      <c r="O80" s="28">
        <f t="shared" ref="O80:O143" si="5">+IF(OR(M80&lt;0.1,N80&lt;0.1),"-",((N80-M80)*100)/M80)</f>
        <v>-23.044692737430168</v>
      </c>
    </row>
    <row r="81" spans="1:15" x14ac:dyDescent="0.3">
      <c r="A81" s="7" t="s">
        <v>226</v>
      </c>
      <c r="B81" s="8"/>
      <c r="C81" s="8"/>
      <c r="D81" s="8">
        <v>9</v>
      </c>
      <c r="E81" s="8"/>
      <c r="F81" s="8"/>
      <c r="G81" s="28" t="str">
        <f t="shared" si="4"/>
        <v>-</v>
      </c>
      <c r="I81" s="7" t="s">
        <v>226</v>
      </c>
      <c r="J81" s="8"/>
      <c r="K81" s="8"/>
      <c r="L81" s="8"/>
      <c r="M81" s="8"/>
      <c r="N81" s="8"/>
      <c r="O81" s="28" t="str">
        <f t="shared" si="5"/>
        <v>-</v>
      </c>
    </row>
    <row r="82" spans="1:15" x14ac:dyDescent="0.3">
      <c r="A82" s="7" t="s">
        <v>297</v>
      </c>
      <c r="B82" s="8">
        <v>0</v>
      </c>
      <c r="C82" s="8"/>
      <c r="D82" s="8"/>
      <c r="E82" s="8"/>
      <c r="F82" s="8">
        <v>31</v>
      </c>
      <c r="G82" s="28" t="str">
        <f t="shared" si="4"/>
        <v>-</v>
      </c>
      <c r="I82" s="7" t="s">
        <v>297</v>
      </c>
      <c r="J82" s="8"/>
      <c r="K82" s="8"/>
      <c r="L82" s="8"/>
      <c r="M82" s="8"/>
      <c r="N82" s="8"/>
      <c r="O82" s="28" t="str">
        <f t="shared" si="5"/>
        <v>-</v>
      </c>
    </row>
    <row r="83" spans="1:15" x14ac:dyDescent="0.3">
      <c r="A83" s="7" t="s">
        <v>227</v>
      </c>
      <c r="B83" s="8">
        <v>1024</v>
      </c>
      <c r="C83" s="8">
        <v>1810</v>
      </c>
      <c r="D83" s="8">
        <v>1594</v>
      </c>
      <c r="E83" s="8">
        <v>1613</v>
      </c>
      <c r="F83" s="8">
        <v>2444</v>
      </c>
      <c r="G83" s="28">
        <f t="shared" si="4"/>
        <v>51.51890886546807</v>
      </c>
      <c r="I83" s="7" t="s">
        <v>227</v>
      </c>
      <c r="J83" s="8"/>
      <c r="K83" s="8"/>
      <c r="L83" s="8"/>
      <c r="M83" s="8"/>
      <c r="N83" s="8"/>
      <c r="O83" s="28" t="str">
        <f t="shared" si="5"/>
        <v>-</v>
      </c>
    </row>
    <row r="84" spans="1:15" x14ac:dyDescent="0.3">
      <c r="A84" s="7" t="s">
        <v>313</v>
      </c>
      <c r="B84" s="8"/>
      <c r="C84" s="8"/>
      <c r="D84" s="8"/>
      <c r="E84" s="8"/>
      <c r="F84" s="8">
        <v>2</v>
      </c>
      <c r="G84" s="28" t="str">
        <f t="shared" si="4"/>
        <v>-</v>
      </c>
      <c r="I84" s="7" t="s">
        <v>313</v>
      </c>
      <c r="J84" s="8"/>
      <c r="K84" s="8"/>
      <c r="L84" s="8"/>
      <c r="M84" s="8"/>
      <c r="N84" s="8"/>
      <c r="O84" s="28" t="str">
        <f t="shared" si="5"/>
        <v>-</v>
      </c>
    </row>
    <row r="85" spans="1:15" x14ac:dyDescent="0.3">
      <c r="A85" s="7" t="s">
        <v>228</v>
      </c>
      <c r="B85" s="8">
        <v>265</v>
      </c>
      <c r="C85" s="8">
        <v>66</v>
      </c>
      <c r="D85" s="8">
        <v>99</v>
      </c>
      <c r="E85" s="8">
        <v>125</v>
      </c>
      <c r="F85" s="8">
        <v>108</v>
      </c>
      <c r="G85" s="28">
        <f t="shared" si="4"/>
        <v>-13.6</v>
      </c>
      <c r="I85" s="7" t="s">
        <v>228</v>
      </c>
      <c r="J85" s="8"/>
      <c r="K85" s="8">
        <v>17</v>
      </c>
      <c r="L85" s="8">
        <v>21</v>
      </c>
      <c r="M85" s="8">
        <v>87</v>
      </c>
      <c r="N85" s="8">
        <v>25</v>
      </c>
      <c r="O85" s="28">
        <f t="shared" si="5"/>
        <v>-71.264367816091948</v>
      </c>
    </row>
    <row r="86" spans="1:15" x14ac:dyDescent="0.3">
      <c r="A86" s="7" t="s">
        <v>229</v>
      </c>
      <c r="B86" s="8">
        <v>1483</v>
      </c>
      <c r="C86" s="8">
        <v>239</v>
      </c>
      <c r="D86" s="8">
        <v>495</v>
      </c>
      <c r="E86" s="8">
        <v>1258</v>
      </c>
      <c r="F86" s="8">
        <v>1188</v>
      </c>
      <c r="G86" s="28">
        <f t="shared" si="4"/>
        <v>-5.5643879173290935</v>
      </c>
      <c r="I86" s="7" t="s">
        <v>229</v>
      </c>
      <c r="J86" s="8"/>
      <c r="K86" s="8"/>
      <c r="L86" s="8"/>
      <c r="M86" s="8"/>
      <c r="N86" s="8"/>
      <c r="O86" s="28" t="str">
        <f t="shared" si="5"/>
        <v>-</v>
      </c>
    </row>
    <row r="87" spans="1:15" x14ac:dyDescent="0.3">
      <c r="A87" s="7" t="s">
        <v>230</v>
      </c>
      <c r="B87" s="8"/>
      <c r="C87" s="8"/>
      <c r="D87" s="8"/>
      <c r="E87" s="8"/>
      <c r="F87" s="8">
        <v>33</v>
      </c>
      <c r="G87" s="28" t="str">
        <f t="shared" si="4"/>
        <v>-</v>
      </c>
      <c r="I87" s="7" t="s">
        <v>230</v>
      </c>
      <c r="J87" s="8"/>
      <c r="K87" s="8"/>
      <c r="L87" s="8"/>
      <c r="M87" s="8"/>
      <c r="N87" s="8"/>
      <c r="O87" s="28" t="str">
        <f t="shared" si="5"/>
        <v>-</v>
      </c>
    </row>
    <row r="88" spans="1:15" x14ac:dyDescent="0.3">
      <c r="A88" s="7" t="s">
        <v>231</v>
      </c>
      <c r="B88" s="8">
        <v>170</v>
      </c>
      <c r="C88" s="8"/>
      <c r="D88" s="8">
        <v>434</v>
      </c>
      <c r="E88" s="8">
        <v>299</v>
      </c>
      <c r="F88" s="8">
        <v>556</v>
      </c>
      <c r="G88" s="28">
        <f t="shared" si="4"/>
        <v>85.953177257525084</v>
      </c>
      <c r="I88" s="7" t="s">
        <v>231</v>
      </c>
      <c r="J88" s="8"/>
      <c r="K88" s="8"/>
      <c r="L88" s="8"/>
      <c r="M88" s="8"/>
      <c r="N88" s="8"/>
      <c r="O88" s="28" t="str">
        <f t="shared" si="5"/>
        <v>-</v>
      </c>
    </row>
    <row r="89" spans="1:15" x14ac:dyDescent="0.3">
      <c r="A89" s="7" t="s">
        <v>293</v>
      </c>
      <c r="B89" s="8">
        <v>3</v>
      </c>
      <c r="C89" s="8"/>
      <c r="D89" s="8"/>
      <c r="E89" s="8"/>
      <c r="F89" s="8"/>
      <c r="G89" s="28" t="str">
        <f t="shared" si="4"/>
        <v>-</v>
      </c>
      <c r="I89" s="7" t="s">
        <v>293</v>
      </c>
      <c r="J89" s="8"/>
      <c r="K89" s="8"/>
      <c r="L89" s="8"/>
      <c r="M89" s="8"/>
      <c r="N89" s="8"/>
      <c r="O89" s="28" t="str">
        <f t="shared" si="5"/>
        <v>-</v>
      </c>
    </row>
    <row r="90" spans="1:15" x14ac:dyDescent="0.3">
      <c r="A90" s="7" t="s">
        <v>232</v>
      </c>
      <c r="B90" s="8">
        <v>367</v>
      </c>
      <c r="C90" s="8">
        <v>284</v>
      </c>
      <c r="D90" s="8">
        <v>412</v>
      </c>
      <c r="E90" s="8">
        <v>370</v>
      </c>
      <c r="F90" s="8">
        <v>303</v>
      </c>
      <c r="G90" s="28">
        <f t="shared" si="4"/>
        <v>-18.108108108108109</v>
      </c>
      <c r="I90" s="7" t="s">
        <v>232</v>
      </c>
      <c r="J90" s="8"/>
      <c r="K90" s="8">
        <v>1</v>
      </c>
      <c r="L90" s="8">
        <v>0</v>
      </c>
      <c r="M90" s="8">
        <v>13</v>
      </c>
      <c r="N90" s="8">
        <v>1</v>
      </c>
      <c r="O90" s="28">
        <f t="shared" si="5"/>
        <v>-92.307692307692307</v>
      </c>
    </row>
    <row r="91" spans="1:15" x14ac:dyDescent="0.3">
      <c r="A91" s="7" t="s">
        <v>233</v>
      </c>
      <c r="B91" s="8">
        <v>60</v>
      </c>
      <c r="C91" s="8">
        <v>49</v>
      </c>
      <c r="D91" s="8">
        <v>68</v>
      </c>
      <c r="E91" s="8">
        <v>115</v>
      </c>
      <c r="F91" s="8">
        <v>131</v>
      </c>
      <c r="G91" s="28">
        <f t="shared" si="4"/>
        <v>13.913043478260869</v>
      </c>
      <c r="I91" s="7" t="s">
        <v>233</v>
      </c>
      <c r="J91" s="8">
        <v>61</v>
      </c>
      <c r="K91" s="8">
        <v>22</v>
      </c>
      <c r="L91" s="8">
        <v>651</v>
      </c>
      <c r="M91" s="8">
        <v>448</v>
      </c>
      <c r="N91" s="8">
        <v>49</v>
      </c>
      <c r="O91" s="28">
        <f t="shared" si="5"/>
        <v>-89.0625</v>
      </c>
    </row>
    <row r="92" spans="1:15" x14ac:dyDescent="0.3">
      <c r="A92" s="7" t="s">
        <v>234</v>
      </c>
      <c r="B92" s="8">
        <v>8</v>
      </c>
      <c r="C92" s="8">
        <v>1</v>
      </c>
      <c r="D92" s="8">
        <v>20</v>
      </c>
      <c r="E92" s="8">
        <v>10</v>
      </c>
      <c r="F92" s="8">
        <v>9</v>
      </c>
      <c r="G92" s="28">
        <f t="shared" si="4"/>
        <v>-10</v>
      </c>
      <c r="I92" s="7" t="s">
        <v>234</v>
      </c>
      <c r="J92" s="8"/>
      <c r="K92" s="8"/>
      <c r="L92" s="8"/>
      <c r="M92" s="8"/>
      <c r="N92" s="8"/>
      <c r="O92" s="28" t="str">
        <f t="shared" si="5"/>
        <v>-</v>
      </c>
    </row>
    <row r="93" spans="1:15" x14ac:dyDescent="0.3">
      <c r="A93" s="7" t="s">
        <v>302</v>
      </c>
      <c r="B93" s="8"/>
      <c r="C93" s="8"/>
      <c r="D93" s="8"/>
      <c r="E93" s="8"/>
      <c r="F93" s="8">
        <v>57</v>
      </c>
      <c r="G93" s="28" t="str">
        <f t="shared" si="4"/>
        <v>-</v>
      </c>
      <c r="I93" s="7" t="s">
        <v>302</v>
      </c>
      <c r="J93" s="8"/>
      <c r="K93" s="8"/>
      <c r="L93" s="8"/>
      <c r="M93" s="8"/>
      <c r="N93" s="8"/>
      <c r="O93" s="28" t="str">
        <f t="shared" si="5"/>
        <v>-</v>
      </c>
    </row>
    <row r="94" spans="1:15" x14ac:dyDescent="0.3">
      <c r="A94" s="7" t="s">
        <v>235</v>
      </c>
      <c r="B94" s="8">
        <v>0</v>
      </c>
      <c r="C94" s="8">
        <v>39</v>
      </c>
      <c r="D94" s="8">
        <v>27</v>
      </c>
      <c r="E94" s="8">
        <v>5</v>
      </c>
      <c r="F94" s="8">
        <v>61</v>
      </c>
      <c r="G94" s="28">
        <f t="shared" si="4"/>
        <v>1120</v>
      </c>
      <c r="I94" s="7" t="s">
        <v>235</v>
      </c>
      <c r="J94" s="8">
        <v>14</v>
      </c>
      <c r="K94" s="8">
        <v>21</v>
      </c>
      <c r="L94" s="8">
        <v>9</v>
      </c>
      <c r="M94" s="8">
        <v>9</v>
      </c>
      <c r="N94" s="8">
        <v>4</v>
      </c>
      <c r="O94" s="28">
        <f t="shared" si="5"/>
        <v>-55.555555555555557</v>
      </c>
    </row>
    <row r="95" spans="1:15" x14ac:dyDescent="0.3">
      <c r="A95" s="7" t="s">
        <v>236</v>
      </c>
      <c r="B95" s="8"/>
      <c r="C95" s="8">
        <v>0</v>
      </c>
      <c r="D95" s="8">
        <v>3</v>
      </c>
      <c r="E95" s="8"/>
      <c r="F95" s="8"/>
      <c r="G95" s="28" t="str">
        <f t="shared" si="4"/>
        <v>-</v>
      </c>
      <c r="I95" s="7" t="s">
        <v>236</v>
      </c>
      <c r="J95" s="8"/>
      <c r="K95" s="8">
        <v>0</v>
      </c>
      <c r="L95" s="8"/>
      <c r="M95" s="8"/>
      <c r="N95" s="8"/>
      <c r="O95" s="28" t="str">
        <f t="shared" si="5"/>
        <v>-</v>
      </c>
    </row>
    <row r="96" spans="1:15" x14ac:dyDescent="0.3">
      <c r="A96" s="7" t="s">
        <v>237</v>
      </c>
      <c r="B96" s="8">
        <v>424</v>
      </c>
      <c r="C96" s="8">
        <v>504</v>
      </c>
      <c r="D96" s="8">
        <v>346</v>
      </c>
      <c r="E96" s="8">
        <v>599</v>
      </c>
      <c r="F96" s="8">
        <v>684</v>
      </c>
      <c r="G96" s="28">
        <f t="shared" si="4"/>
        <v>14.190317195325543</v>
      </c>
      <c r="I96" s="7" t="s">
        <v>237</v>
      </c>
      <c r="J96" s="8"/>
      <c r="K96" s="8"/>
      <c r="L96" s="8"/>
      <c r="M96" s="8"/>
      <c r="N96" s="8"/>
      <c r="O96" s="28" t="str">
        <f t="shared" si="5"/>
        <v>-</v>
      </c>
    </row>
    <row r="97" spans="1:15" x14ac:dyDescent="0.3">
      <c r="A97" s="7" t="s">
        <v>238</v>
      </c>
      <c r="B97" s="8">
        <v>61802</v>
      </c>
      <c r="C97" s="8">
        <v>50391</v>
      </c>
      <c r="D97" s="8">
        <v>53655</v>
      </c>
      <c r="E97" s="8">
        <v>60634</v>
      </c>
      <c r="F97" s="8">
        <v>63946</v>
      </c>
      <c r="G97" s="28">
        <f t="shared" si="4"/>
        <v>5.4622818880496089</v>
      </c>
      <c r="I97" s="7" t="s">
        <v>238</v>
      </c>
      <c r="J97" s="8">
        <v>13327</v>
      </c>
      <c r="K97" s="8">
        <v>9995</v>
      </c>
      <c r="L97" s="8">
        <v>10756</v>
      </c>
      <c r="M97" s="8">
        <v>12067</v>
      </c>
      <c r="N97" s="8">
        <v>13530</v>
      </c>
      <c r="O97" s="28">
        <f t="shared" si="5"/>
        <v>12.123974475843209</v>
      </c>
    </row>
    <row r="98" spans="1:15" x14ac:dyDescent="0.3">
      <c r="A98" s="7" t="s">
        <v>239</v>
      </c>
      <c r="B98" s="8"/>
      <c r="C98" s="8"/>
      <c r="D98" s="8">
        <v>2</v>
      </c>
      <c r="E98" s="8"/>
      <c r="F98" s="8">
        <v>3</v>
      </c>
      <c r="G98" s="28" t="str">
        <f t="shared" si="4"/>
        <v>-</v>
      </c>
      <c r="I98" s="7" t="s">
        <v>239</v>
      </c>
      <c r="J98" s="8"/>
      <c r="K98" s="8"/>
      <c r="L98" s="8"/>
      <c r="M98" s="8"/>
      <c r="N98" s="8"/>
      <c r="O98" s="28" t="str">
        <f t="shared" si="5"/>
        <v>-</v>
      </c>
    </row>
    <row r="99" spans="1:15" x14ac:dyDescent="0.3">
      <c r="A99" s="7" t="s">
        <v>240</v>
      </c>
      <c r="B99" s="8"/>
      <c r="C99" s="8">
        <v>13</v>
      </c>
      <c r="D99" s="8"/>
      <c r="E99" s="8">
        <v>1</v>
      </c>
      <c r="F99" s="8">
        <v>7</v>
      </c>
      <c r="G99" s="28">
        <f t="shared" si="4"/>
        <v>600</v>
      </c>
      <c r="I99" s="7" t="s">
        <v>240</v>
      </c>
      <c r="J99" s="8"/>
      <c r="K99" s="8"/>
      <c r="L99" s="8"/>
      <c r="M99" s="8"/>
      <c r="N99" s="8"/>
      <c r="O99" s="28" t="str">
        <f t="shared" si="5"/>
        <v>-</v>
      </c>
    </row>
    <row r="100" spans="1:15" x14ac:dyDescent="0.3">
      <c r="A100" s="7" t="s">
        <v>241</v>
      </c>
      <c r="B100" s="8">
        <v>1389</v>
      </c>
      <c r="C100" s="8">
        <v>1584</v>
      </c>
      <c r="D100" s="8">
        <v>4078</v>
      </c>
      <c r="E100" s="8">
        <v>2360</v>
      </c>
      <c r="F100" s="8">
        <v>2828</v>
      </c>
      <c r="G100" s="28">
        <f t="shared" si="4"/>
        <v>19.83050847457627</v>
      </c>
      <c r="I100" s="7" t="s">
        <v>241</v>
      </c>
      <c r="J100" s="8">
        <v>11</v>
      </c>
      <c r="K100" s="8">
        <v>10</v>
      </c>
      <c r="L100" s="8">
        <v>97</v>
      </c>
      <c r="M100" s="8">
        <v>213</v>
      </c>
      <c r="N100" s="8">
        <v>427</v>
      </c>
      <c r="O100" s="28">
        <f t="shared" si="5"/>
        <v>100.46948356807512</v>
      </c>
    </row>
    <row r="101" spans="1:15" x14ac:dyDescent="0.3">
      <c r="A101" s="7" t="s">
        <v>242</v>
      </c>
      <c r="B101" s="8">
        <v>161</v>
      </c>
      <c r="C101" s="8">
        <v>54</v>
      </c>
      <c r="D101" s="8">
        <v>176</v>
      </c>
      <c r="E101" s="8">
        <v>71</v>
      </c>
      <c r="F101" s="8">
        <v>37</v>
      </c>
      <c r="G101" s="28">
        <f t="shared" si="4"/>
        <v>-47.887323943661968</v>
      </c>
      <c r="I101" s="7" t="s">
        <v>242</v>
      </c>
      <c r="J101" s="8"/>
      <c r="K101" s="8"/>
      <c r="L101" s="8"/>
      <c r="M101" s="8"/>
      <c r="N101" s="8"/>
      <c r="O101" s="28" t="str">
        <f t="shared" si="5"/>
        <v>-</v>
      </c>
    </row>
    <row r="102" spans="1:15" x14ac:dyDescent="0.3">
      <c r="A102" s="7" t="s">
        <v>298</v>
      </c>
      <c r="B102" s="8">
        <v>1</v>
      </c>
      <c r="C102" s="8"/>
      <c r="D102" s="8"/>
      <c r="E102" s="8"/>
      <c r="F102" s="8"/>
      <c r="G102" s="28" t="str">
        <f t="shared" si="4"/>
        <v>-</v>
      </c>
      <c r="I102" s="7" t="s">
        <v>298</v>
      </c>
      <c r="J102" s="8"/>
      <c r="K102" s="8"/>
      <c r="L102" s="8"/>
      <c r="M102" s="8"/>
      <c r="N102" s="8"/>
      <c r="O102" s="28" t="str">
        <f t="shared" si="5"/>
        <v>-</v>
      </c>
    </row>
    <row r="103" spans="1:15" x14ac:dyDescent="0.3">
      <c r="A103" s="7" t="s">
        <v>243</v>
      </c>
      <c r="B103" s="8">
        <v>239</v>
      </c>
      <c r="C103" s="8">
        <v>267</v>
      </c>
      <c r="D103" s="8">
        <v>454</v>
      </c>
      <c r="E103" s="8">
        <v>261</v>
      </c>
      <c r="F103" s="8">
        <v>216</v>
      </c>
      <c r="G103" s="28">
        <f t="shared" si="4"/>
        <v>-17.241379310344829</v>
      </c>
      <c r="I103" s="7" t="s">
        <v>243</v>
      </c>
      <c r="J103" s="8">
        <v>0</v>
      </c>
      <c r="K103" s="8"/>
      <c r="L103" s="8">
        <v>0</v>
      </c>
      <c r="M103" s="8"/>
      <c r="N103" s="8"/>
      <c r="O103" s="28" t="str">
        <f t="shared" si="5"/>
        <v>-</v>
      </c>
    </row>
    <row r="104" spans="1:15" x14ac:dyDescent="0.3">
      <c r="A104" s="7" t="s">
        <v>304</v>
      </c>
      <c r="B104" s="8"/>
      <c r="C104" s="8"/>
      <c r="D104" s="8"/>
      <c r="E104" s="8"/>
      <c r="F104" s="8">
        <v>5</v>
      </c>
      <c r="G104" s="28" t="str">
        <f t="shared" si="4"/>
        <v>-</v>
      </c>
      <c r="I104" s="7" t="s">
        <v>304</v>
      </c>
      <c r="J104" s="8"/>
      <c r="K104" s="8"/>
      <c r="L104" s="8"/>
      <c r="M104" s="8"/>
      <c r="N104" s="8"/>
      <c r="O104" s="28" t="str">
        <f t="shared" si="5"/>
        <v>-</v>
      </c>
    </row>
    <row r="105" spans="1:15" x14ac:dyDescent="0.3">
      <c r="A105" s="7" t="s">
        <v>244</v>
      </c>
      <c r="B105" s="8">
        <v>566</v>
      </c>
      <c r="C105" s="8">
        <v>3</v>
      </c>
      <c r="D105" s="8">
        <v>58</v>
      </c>
      <c r="E105" s="8">
        <v>0</v>
      </c>
      <c r="F105" s="8">
        <v>112</v>
      </c>
      <c r="G105" s="28" t="e">
        <f t="shared" si="4"/>
        <v>#DIV/0!</v>
      </c>
      <c r="I105" s="7" t="s">
        <v>244</v>
      </c>
      <c r="J105" s="8">
        <v>0</v>
      </c>
      <c r="K105" s="8"/>
      <c r="L105" s="8"/>
      <c r="M105" s="8"/>
      <c r="N105" s="8"/>
      <c r="O105" s="28" t="str">
        <f t="shared" si="5"/>
        <v>-</v>
      </c>
    </row>
    <row r="106" spans="1:15" x14ac:dyDescent="0.3">
      <c r="A106" s="7" t="s">
        <v>314</v>
      </c>
      <c r="B106" s="8"/>
      <c r="C106" s="8"/>
      <c r="D106" s="8"/>
      <c r="E106" s="8"/>
      <c r="F106" s="8">
        <v>0</v>
      </c>
      <c r="G106" s="28" t="str">
        <f t="shared" ref="G106:G113" si="6">+IF(OR(E106="",F106=""),"-",((F106-E106)*100)/E106)</f>
        <v>-</v>
      </c>
      <c r="I106" s="7" t="s">
        <v>314</v>
      </c>
      <c r="J106" s="8"/>
      <c r="K106" s="8"/>
      <c r="L106" s="8"/>
      <c r="M106" s="8"/>
      <c r="N106" s="8">
        <v>14</v>
      </c>
      <c r="O106" s="28" t="str">
        <f t="shared" si="5"/>
        <v>-</v>
      </c>
    </row>
    <row r="107" spans="1:15" x14ac:dyDescent="0.3">
      <c r="A107" s="7" t="s">
        <v>245</v>
      </c>
      <c r="B107" s="8">
        <v>2</v>
      </c>
      <c r="C107" s="8">
        <v>16</v>
      </c>
      <c r="D107" s="8"/>
      <c r="E107" s="8"/>
      <c r="F107" s="8"/>
      <c r="G107" s="28" t="str">
        <f t="shared" si="6"/>
        <v>-</v>
      </c>
      <c r="I107" s="7" t="s">
        <v>245</v>
      </c>
      <c r="J107" s="8"/>
      <c r="K107" s="8"/>
      <c r="L107" s="8"/>
      <c r="M107" s="8"/>
      <c r="N107" s="8"/>
      <c r="O107" s="28" t="str">
        <f t="shared" si="5"/>
        <v>-</v>
      </c>
    </row>
    <row r="108" spans="1:15" x14ac:dyDescent="0.3">
      <c r="A108" s="7" t="s">
        <v>246</v>
      </c>
      <c r="B108" s="8">
        <v>0</v>
      </c>
      <c r="C108" s="8"/>
      <c r="D108" s="8"/>
      <c r="E108" s="8">
        <v>1</v>
      </c>
      <c r="F108" s="8"/>
      <c r="G108" s="28" t="str">
        <f t="shared" si="6"/>
        <v>-</v>
      </c>
      <c r="I108" s="7" t="s">
        <v>246</v>
      </c>
      <c r="J108" s="8">
        <v>1</v>
      </c>
      <c r="K108" s="8"/>
      <c r="L108" s="8"/>
      <c r="M108" s="8"/>
      <c r="N108" s="8"/>
      <c r="O108" s="28" t="str">
        <f t="shared" si="5"/>
        <v>-</v>
      </c>
    </row>
    <row r="109" spans="1:15" x14ac:dyDescent="0.3">
      <c r="A109" s="7" t="s">
        <v>309</v>
      </c>
      <c r="B109" s="8"/>
      <c r="C109" s="8">
        <v>0</v>
      </c>
      <c r="D109" s="8"/>
      <c r="E109" s="8"/>
      <c r="F109" s="8"/>
      <c r="G109" s="28" t="str">
        <f t="shared" si="6"/>
        <v>-</v>
      </c>
      <c r="I109" s="7" t="s">
        <v>309</v>
      </c>
      <c r="J109" s="8"/>
      <c r="K109" s="8">
        <v>1</v>
      </c>
      <c r="L109" s="8"/>
      <c r="M109" s="8"/>
      <c r="N109" s="8"/>
      <c r="O109" s="28" t="str">
        <f t="shared" si="5"/>
        <v>-</v>
      </c>
    </row>
    <row r="110" spans="1:15" x14ac:dyDescent="0.3">
      <c r="A110" s="7" t="s">
        <v>247</v>
      </c>
      <c r="B110" s="8">
        <v>19</v>
      </c>
      <c r="C110" s="8">
        <v>2</v>
      </c>
      <c r="D110" s="8">
        <v>10</v>
      </c>
      <c r="E110" s="8"/>
      <c r="F110" s="8">
        <v>0</v>
      </c>
      <c r="G110" s="28" t="str">
        <f t="shared" si="6"/>
        <v>-</v>
      </c>
      <c r="I110" s="7" t="s">
        <v>247</v>
      </c>
      <c r="J110" s="8"/>
      <c r="K110" s="8"/>
      <c r="L110" s="8"/>
      <c r="M110" s="8"/>
      <c r="N110" s="8">
        <v>0</v>
      </c>
      <c r="O110" s="28" t="str">
        <f t="shared" si="5"/>
        <v>-</v>
      </c>
    </row>
    <row r="111" spans="1:15" x14ac:dyDescent="0.3">
      <c r="A111" s="7" t="s">
        <v>248</v>
      </c>
      <c r="B111" s="8">
        <v>91</v>
      </c>
      <c r="C111" s="8">
        <v>110</v>
      </c>
      <c r="D111" s="8">
        <v>305</v>
      </c>
      <c r="E111" s="8">
        <v>265</v>
      </c>
      <c r="F111" s="8">
        <v>288</v>
      </c>
      <c r="G111" s="28">
        <f t="shared" si="6"/>
        <v>8.6792452830188687</v>
      </c>
      <c r="I111" s="7" t="s">
        <v>248</v>
      </c>
      <c r="J111" s="8">
        <v>8</v>
      </c>
      <c r="K111" s="8"/>
      <c r="L111" s="8">
        <v>1</v>
      </c>
      <c r="M111" s="8">
        <v>0</v>
      </c>
      <c r="N111" s="8">
        <v>7</v>
      </c>
      <c r="O111" s="28" t="str">
        <f t="shared" si="5"/>
        <v>-</v>
      </c>
    </row>
    <row r="112" spans="1:15" x14ac:dyDescent="0.3">
      <c r="A112" s="7" t="s">
        <v>249</v>
      </c>
      <c r="B112" s="8">
        <v>16</v>
      </c>
      <c r="C112" s="8">
        <v>36</v>
      </c>
      <c r="D112" s="8">
        <v>65</v>
      </c>
      <c r="E112" s="8">
        <v>46</v>
      </c>
      <c r="F112" s="8">
        <v>21</v>
      </c>
      <c r="G112" s="28">
        <f t="shared" si="6"/>
        <v>-54.347826086956523</v>
      </c>
      <c r="I112" s="7" t="s">
        <v>249</v>
      </c>
      <c r="J112" s="8">
        <v>0</v>
      </c>
      <c r="K112" s="8">
        <v>0</v>
      </c>
      <c r="L112" s="8">
        <v>8</v>
      </c>
      <c r="M112" s="8">
        <v>1</v>
      </c>
      <c r="N112" s="8">
        <v>0</v>
      </c>
      <c r="O112" s="28" t="str">
        <f t="shared" si="5"/>
        <v>-</v>
      </c>
    </row>
    <row r="113" spans="1:15" x14ac:dyDescent="0.3">
      <c r="A113" s="7" t="s">
        <v>294</v>
      </c>
      <c r="B113" s="8">
        <v>111</v>
      </c>
      <c r="C113" s="8">
        <v>97</v>
      </c>
      <c r="D113" s="8">
        <v>13</v>
      </c>
      <c r="E113" s="8">
        <v>60</v>
      </c>
      <c r="F113" s="8">
        <v>33</v>
      </c>
      <c r="G113" s="28">
        <f t="shared" si="6"/>
        <v>-45</v>
      </c>
      <c r="I113" s="7" t="s">
        <v>294</v>
      </c>
      <c r="J113" s="8"/>
      <c r="K113" s="8"/>
      <c r="L113" s="8"/>
      <c r="M113" s="8"/>
      <c r="N113" s="8"/>
      <c r="O113" s="28" t="str">
        <f t="shared" si="5"/>
        <v>-</v>
      </c>
    </row>
    <row r="114" spans="1:15" x14ac:dyDescent="0.3">
      <c r="A114" s="7" t="s">
        <v>250</v>
      </c>
      <c r="B114" s="8">
        <v>118</v>
      </c>
      <c r="C114" s="8">
        <v>7</v>
      </c>
      <c r="D114" s="8">
        <v>20</v>
      </c>
      <c r="E114" s="8">
        <v>17</v>
      </c>
      <c r="F114" s="8">
        <v>0</v>
      </c>
      <c r="G114" s="28" t="str">
        <f t="shared" ref="G114:G157" si="7">+IF(OR(E114&lt;0.1,F114&lt;0.1),"-",((F114-E114)*100)/E114)</f>
        <v>-</v>
      </c>
      <c r="I114" s="7" t="s">
        <v>250</v>
      </c>
      <c r="J114" s="8">
        <v>134</v>
      </c>
      <c r="K114" s="8">
        <v>109</v>
      </c>
      <c r="L114" s="8">
        <v>32</v>
      </c>
      <c r="M114" s="8">
        <v>15</v>
      </c>
      <c r="N114" s="8">
        <v>262</v>
      </c>
      <c r="O114" s="28">
        <f t="shared" si="5"/>
        <v>1646.6666666666667</v>
      </c>
    </row>
    <row r="115" spans="1:15" x14ac:dyDescent="0.3">
      <c r="A115" s="7" t="s">
        <v>251</v>
      </c>
      <c r="B115" s="8">
        <v>81133</v>
      </c>
      <c r="C115" s="8">
        <v>78839</v>
      </c>
      <c r="D115" s="8">
        <v>92231</v>
      </c>
      <c r="E115" s="8">
        <v>94730</v>
      </c>
      <c r="F115" s="8">
        <v>101085</v>
      </c>
      <c r="G115" s="28">
        <f t="shared" si="7"/>
        <v>6.7085400612266444</v>
      </c>
      <c r="I115" s="7" t="s">
        <v>251</v>
      </c>
      <c r="J115" s="8">
        <v>93999</v>
      </c>
      <c r="K115" s="8">
        <v>91195</v>
      </c>
      <c r="L115" s="8">
        <v>130615</v>
      </c>
      <c r="M115" s="8">
        <v>147490</v>
      </c>
      <c r="N115" s="8">
        <v>150620</v>
      </c>
      <c r="O115" s="28">
        <f t="shared" si="5"/>
        <v>2.1221777747643906</v>
      </c>
    </row>
    <row r="116" spans="1:15" x14ac:dyDescent="0.3">
      <c r="A116" s="7" t="s">
        <v>252</v>
      </c>
      <c r="B116" s="8">
        <v>316</v>
      </c>
      <c r="C116" s="8">
        <v>363</v>
      </c>
      <c r="D116" s="8">
        <v>0</v>
      </c>
      <c r="E116" s="8">
        <v>221</v>
      </c>
      <c r="F116" s="8">
        <v>0</v>
      </c>
      <c r="G116" s="28" t="str">
        <f t="shared" si="7"/>
        <v>-</v>
      </c>
      <c r="I116" s="7" t="s">
        <v>252</v>
      </c>
      <c r="J116" s="8">
        <v>0</v>
      </c>
      <c r="K116" s="8">
        <v>9</v>
      </c>
      <c r="L116" s="8">
        <v>10</v>
      </c>
      <c r="M116" s="8">
        <v>19</v>
      </c>
      <c r="N116" s="8">
        <v>18</v>
      </c>
      <c r="O116" s="28">
        <f t="shared" si="5"/>
        <v>-5.2631578947368425</v>
      </c>
    </row>
    <row r="117" spans="1:15" x14ac:dyDescent="0.3">
      <c r="A117" s="7" t="s">
        <v>253</v>
      </c>
      <c r="B117" s="8">
        <v>14</v>
      </c>
      <c r="C117" s="8">
        <v>23</v>
      </c>
      <c r="D117" s="8">
        <v>60</v>
      </c>
      <c r="E117" s="8">
        <v>172</v>
      </c>
      <c r="F117" s="8">
        <v>414</v>
      </c>
      <c r="G117" s="28">
        <f t="shared" si="7"/>
        <v>140.69767441860466</v>
      </c>
      <c r="I117" s="7" t="s">
        <v>253</v>
      </c>
      <c r="J117" s="8"/>
      <c r="K117" s="8"/>
      <c r="L117" s="8">
        <v>10</v>
      </c>
      <c r="M117" s="8"/>
      <c r="N117" s="8"/>
      <c r="O117" s="28" t="str">
        <f t="shared" si="5"/>
        <v>-</v>
      </c>
    </row>
    <row r="118" spans="1:15" x14ac:dyDescent="0.3">
      <c r="A118" s="7" t="s">
        <v>254</v>
      </c>
      <c r="B118" s="8">
        <v>0</v>
      </c>
      <c r="C118" s="8"/>
      <c r="D118" s="8"/>
      <c r="E118" s="8">
        <v>0</v>
      </c>
      <c r="F118" s="8">
        <v>37</v>
      </c>
      <c r="G118" s="28" t="str">
        <f t="shared" si="7"/>
        <v>-</v>
      </c>
      <c r="I118" s="7" t="s">
        <v>254</v>
      </c>
      <c r="J118" s="8">
        <v>48</v>
      </c>
      <c r="K118" s="8"/>
      <c r="L118" s="8"/>
      <c r="M118" s="8">
        <v>274</v>
      </c>
      <c r="N118" s="8">
        <v>447</v>
      </c>
      <c r="O118" s="28">
        <f t="shared" si="5"/>
        <v>63.138686131386862</v>
      </c>
    </row>
    <row r="119" spans="1:15" x14ac:dyDescent="0.3">
      <c r="A119" s="7" t="s">
        <v>255</v>
      </c>
      <c r="B119" s="8">
        <v>330</v>
      </c>
      <c r="C119" s="8">
        <v>1256</v>
      </c>
      <c r="D119" s="8">
        <v>2751</v>
      </c>
      <c r="E119" s="8">
        <v>5184</v>
      </c>
      <c r="F119" s="8">
        <v>1079</v>
      </c>
      <c r="G119" s="28">
        <f t="shared" si="7"/>
        <v>-79.185956790123456</v>
      </c>
      <c r="I119" s="7" t="s">
        <v>255</v>
      </c>
      <c r="J119" s="8">
        <v>6</v>
      </c>
      <c r="K119" s="8">
        <v>1</v>
      </c>
      <c r="L119" s="8">
        <v>0</v>
      </c>
      <c r="M119" s="8">
        <v>83</v>
      </c>
      <c r="N119" s="8">
        <v>285</v>
      </c>
      <c r="O119" s="28">
        <f t="shared" si="5"/>
        <v>243.37349397590361</v>
      </c>
    </row>
    <row r="120" spans="1:15" x14ac:dyDescent="0.3">
      <c r="A120" s="7" t="s">
        <v>256</v>
      </c>
      <c r="B120" s="8"/>
      <c r="C120" s="8"/>
      <c r="D120" s="8"/>
      <c r="E120" s="8">
        <v>18</v>
      </c>
      <c r="F120" s="8">
        <v>55</v>
      </c>
      <c r="G120" s="28">
        <f t="shared" si="7"/>
        <v>205.55555555555554</v>
      </c>
      <c r="I120" s="7" t="s">
        <v>256</v>
      </c>
      <c r="J120" s="8"/>
      <c r="K120" s="8"/>
      <c r="L120" s="8"/>
      <c r="M120" s="8"/>
      <c r="N120" s="8">
        <v>0</v>
      </c>
      <c r="O120" s="28" t="str">
        <f t="shared" si="5"/>
        <v>-</v>
      </c>
    </row>
    <row r="121" spans="1:15" x14ac:dyDescent="0.3">
      <c r="A121" s="7" t="s">
        <v>257</v>
      </c>
      <c r="B121" s="8">
        <v>1969</v>
      </c>
      <c r="C121" s="8">
        <v>2141</v>
      </c>
      <c r="D121" s="8">
        <v>1775</v>
      </c>
      <c r="E121" s="8">
        <v>2679</v>
      </c>
      <c r="F121" s="8">
        <v>4076</v>
      </c>
      <c r="G121" s="28">
        <f t="shared" si="7"/>
        <v>52.146323254945877</v>
      </c>
      <c r="I121" s="7" t="s">
        <v>257</v>
      </c>
      <c r="J121" s="8">
        <v>739</v>
      </c>
      <c r="K121" s="8">
        <v>359</v>
      </c>
      <c r="L121" s="8">
        <v>930</v>
      </c>
      <c r="M121" s="8">
        <v>536</v>
      </c>
      <c r="N121" s="8">
        <v>719</v>
      </c>
      <c r="O121" s="28">
        <f t="shared" si="5"/>
        <v>34.14179104477612</v>
      </c>
    </row>
    <row r="122" spans="1:15" x14ac:dyDescent="0.3">
      <c r="A122" s="7" t="s">
        <v>258</v>
      </c>
      <c r="B122" s="8">
        <v>51618</v>
      </c>
      <c r="C122" s="8">
        <v>49600</v>
      </c>
      <c r="D122" s="8">
        <v>61751</v>
      </c>
      <c r="E122" s="8">
        <v>74932</v>
      </c>
      <c r="F122" s="8">
        <v>66974</v>
      </c>
      <c r="G122" s="28">
        <f t="shared" si="7"/>
        <v>-10.620295734799551</v>
      </c>
      <c r="I122" s="7" t="s">
        <v>258</v>
      </c>
      <c r="J122" s="8">
        <v>8627</v>
      </c>
      <c r="K122" s="8">
        <v>10904</v>
      </c>
      <c r="L122" s="8">
        <v>12272</v>
      </c>
      <c r="M122" s="8">
        <v>11912</v>
      </c>
      <c r="N122" s="8">
        <v>12548</v>
      </c>
      <c r="O122" s="28">
        <f t="shared" si="5"/>
        <v>5.3391537944929484</v>
      </c>
    </row>
    <row r="123" spans="1:15" x14ac:dyDescent="0.3">
      <c r="A123" s="7" t="s">
        <v>259</v>
      </c>
      <c r="B123" s="8">
        <v>981</v>
      </c>
      <c r="C123" s="8">
        <v>1269</v>
      </c>
      <c r="D123" s="8">
        <v>609</v>
      </c>
      <c r="E123" s="8">
        <v>1180</v>
      </c>
      <c r="F123" s="8">
        <v>522</v>
      </c>
      <c r="G123" s="28">
        <f t="shared" si="7"/>
        <v>-55.762711864406782</v>
      </c>
      <c r="I123" s="7" t="s">
        <v>259</v>
      </c>
      <c r="J123" s="8"/>
      <c r="K123" s="8"/>
      <c r="L123" s="8"/>
      <c r="M123" s="8"/>
      <c r="N123" s="8"/>
      <c r="O123" s="28" t="str">
        <f t="shared" si="5"/>
        <v>-</v>
      </c>
    </row>
    <row r="124" spans="1:15" x14ac:dyDescent="0.3">
      <c r="A124" s="7" t="s">
        <v>260</v>
      </c>
      <c r="B124" s="8">
        <v>11309</v>
      </c>
      <c r="C124" s="8">
        <v>13535</v>
      </c>
      <c r="D124" s="8">
        <v>12192</v>
      </c>
      <c r="E124" s="8">
        <v>12566</v>
      </c>
      <c r="F124" s="8">
        <v>12837</v>
      </c>
      <c r="G124" s="28">
        <f t="shared" si="7"/>
        <v>2.156613082922171</v>
      </c>
      <c r="I124" s="7" t="s">
        <v>260</v>
      </c>
      <c r="J124" s="8">
        <v>1894</v>
      </c>
      <c r="K124" s="8">
        <v>2385</v>
      </c>
      <c r="L124" s="8">
        <v>437</v>
      </c>
      <c r="M124" s="8">
        <v>776</v>
      </c>
      <c r="N124" s="8">
        <v>523</v>
      </c>
      <c r="O124" s="28">
        <f t="shared" si="5"/>
        <v>-32.603092783505154</v>
      </c>
    </row>
    <row r="125" spans="1:15" x14ac:dyDescent="0.3">
      <c r="A125" s="7" t="s">
        <v>261</v>
      </c>
      <c r="B125" s="8">
        <v>1423</v>
      </c>
      <c r="C125" s="8">
        <v>1750</v>
      </c>
      <c r="D125" s="8">
        <v>1907</v>
      </c>
      <c r="E125" s="8">
        <v>1274</v>
      </c>
      <c r="F125" s="8">
        <v>978</v>
      </c>
      <c r="G125" s="28">
        <f t="shared" si="7"/>
        <v>-23.233908948194664</v>
      </c>
      <c r="I125" s="7" t="s">
        <v>261</v>
      </c>
      <c r="J125" s="8">
        <v>5</v>
      </c>
      <c r="K125" s="8">
        <v>317</v>
      </c>
      <c r="L125" s="8">
        <v>72</v>
      </c>
      <c r="M125" s="8">
        <v>296</v>
      </c>
      <c r="N125" s="8">
        <v>193</v>
      </c>
      <c r="O125" s="28">
        <f t="shared" si="5"/>
        <v>-34.797297297297298</v>
      </c>
    </row>
    <row r="126" spans="1:15" x14ac:dyDescent="0.3">
      <c r="A126" s="7" t="s">
        <v>262</v>
      </c>
      <c r="B126" s="8">
        <v>40</v>
      </c>
      <c r="C126" s="8"/>
      <c r="D126" s="8"/>
      <c r="E126" s="8">
        <v>67</v>
      </c>
      <c r="F126" s="8">
        <v>152</v>
      </c>
      <c r="G126" s="28">
        <f t="shared" si="7"/>
        <v>126.86567164179104</v>
      </c>
      <c r="I126" s="7" t="s">
        <v>262</v>
      </c>
      <c r="J126" s="8">
        <v>2</v>
      </c>
      <c r="K126" s="8"/>
      <c r="L126" s="8"/>
      <c r="M126" s="8"/>
      <c r="N126" s="8"/>
      <c r="O126" s="28" t="str">
        <f t="shared" si="5"/>
        <v>-</v>
      </c>
    </row>
    <row r="127" spans="1:15" x14ac:dyDescent="0.3">
      <c r="A127" s="7" t="s">
        <v>263</v>
      </c>
      <c r="B127" s="8">
        <v>836</v>
      </c>
      <c r="C127" s="8">
        <v>619</v>
      </c>
      <c r="D127" s="8">
        <v>1267</v>
      </c>
      <c r="E127" s="8">
        <v>1188</v>
      </c>
      <c r="F127" s="8">
        <v>1201</v>
      </c>
      <c r="G127" s="28">
        <f t="shared" si="7"/>
        <v>1.0942760942760943</v>
      </c>
      <c r="I127" s="7" t="s">
        <v>263</v>
      </c>
      <c r="J127" s="8">
        <v>34</v>
      </c>
      <c r="K127" s="8">
        <v>5</v>
      </c>
      <c r="L127" s="8">
        <v>9</v>
      </c>
      <c r="M127" s="8">
        <v>468</v>
      </c>
      <c r="N127" s="8">
        <v>6</v>
      </c>
      <c r="O127" s="28">
        <f t="shared" si="5"/>
        <v>-98.717948717948715</v>
      </c>
    </row>
    <row r="128" spans="1:15" x14ac:dyDescent="0.3">
      <c r="A128" s="7" t="s">
        <v>264</v>
      </c>
      <c r="B128" s="8">
        <v>5</v>
      </c>
      <c r="C128" s="8">
        <v>159</v>
      </c>
      <c r="D128" s="8">
        <v>279</v>
      </c>
      <c r="E128" s="8">
        <v>1375</v>
      </c>
      <c r="F128" s="8">
        <v>540</v>
      </c>
      <c r="G128" s="28">
        <f t="shared" si="7"/>
        <v>-60.727272727272727</v>
      </c>
      <c r="I128" s="7" t="s">
        <v>264</v>
      </c>
      <c r="J128" s="8"/>
      <c r="K128" s="8">
        <v>65</v>
      </c>
      <c r="L128" s="8"/>
      <c r="M128" s="8">
        <v>0</v>
      </c>
      <c r="N128" s="8"/>
      <c r="O128" s="28" t="str">
        <f t="shared" si="5"/>
        <v>-</v>
      </c>
    </row>
    <row r="129" spans="1:15" x14ac:dyDescent="0.3">
      <c r="A129" s="7" t="s">
        <v>265</v>
      </c>
      <c r="B129" s="8">
        <v>13</v>
      </c>
      <c r="C129" s="8">
        <v>0</v>
      </c>
      <c r="D129" s="8"/>
      <c r="E129" s="8"/>
      <c r="F129" s="8">
        <v>0</v>
      </c>
      <c r="G129" s="28" t="str">
        <f t="shared" si="7"/>
        <v>-</v>
      </c>
      <c r="I129" s="7" t="s">
        <v>265</v>
      </c>
      <c r="J129" s="8"/>
      <c r="K129" s="8">
        <v>0</v>
      </c>
      <c r="L129" s="8"/>
      <c r="M129" s="8"/>
      <c r="N129" s="8">
        <v>22</v>
      </c>
      <c r="O129" s="28" t="str">
        <f t="shared" si="5"/>
        <v>-</v>
      </c>
    </row>
    <row r="130" spans="1:15" x14ac:dyDescent="0.3">
      <c r="A130" s="7" t="s">
        <v>266</v>
      </c>
      <c r="B130" s="8">
        <v>20</v>
      </c>
      <c r="C130" s="8"/>
      <c r="D130" s="8">
        <v>31</v>
      </c>
      <c r="E130" s="8"/>
      <c r="F130" s="8">
        <v>24</v>
      </c>
      <c r="G130" s="28" t="str">
        <f t="shared" si="7"/>
        <v>-</v>
      </c>
      <c r="I130" s="7" t="s">
        <v>266</v>
      </c>
      <c r="J130" s="8"/>
      <c r="K130" s="8"/>
      <c r="L130" s="8"/>
      <c r="M130" s="8"/>
      <c r="N130" s="8"/>
      <c r="O130" s="28" t="str">
        <f t="shared" si="5"/>
        <v>-</v>
      </c>
    </row>
    <row r="131" spans="1:15" x14ac:dyDescent="0.3">
      <c r="A131" s="7" t="s">
        <v>267</v>
      </c>
      <c r="B131" s="8">
        <v>33</v>
      </c>
      <c r="C131" s="8">
        <v>11</v>
      </c>
      <c r="D131" s="8">
        <v>98</v>
      </c>
      <c r="E131" s="8">
        <v>73</v>
      </c>
      <c r="F131" s="8">
        <v>430</v>
      </c>
      <c r="G131" s="28">
        <f t="shared" si="7"/>
        <v>489.04109589041099</v>
      </c>
      <c r="I131" s="7" t="s">
        <v>267</v>
      </c>
      <c r="J131" s="8">
        <v>0</v>
      </c>
      <c r="K131" s="8"/>
      <c r="L131" s="8">
        <v>7</v>
      </c>
      <c r="M131" s="8">
        <v>6</v>
      </c>
      <c r="N131" s="8"/>
      <c r="O131" s="28" t="str">
        <f t="shared" si="5"/>
        <v>-</v>
      </c>
    </row>
    <row r="132" spans="1:15" x14ac:dyDescent="0.3">
      <c r="A132" s="7" t="s">
        <v>268</v>
      </c>
      <c r="B132" s="8">
        <v>853</v>
      </c>
      <c r="C132" s="8">
        <v>115</v>
      </c>
      <c r="D132" s="8">
        <v>61</v>
      </c>
      <c r="E132" s="8">
        <v>304</v>
      </c>
      <c r="F132" s="8">
        <v>198</v>
      </c>
      <c r="G132" s="28">
        <f t="shared" si="7"/>
        <v>-34.868421052631582</v>
      </c>
      <c r="I132" s="7" t="s">
        <v>268</v>
      </c>
      <c r="J132" s="8">
        <v>1</v>
      </c>
      <c r="K132" s="8">
        <v>0</v>
      </c>
      <c r="L132" s="8">
        <v>2</v>
      </c>
      <c r="M132" s="8">
        <v>1</v>
      </c>
      <c r="N132" s="8">
        <v>10</v>
      </c>
      <c r="O132" s="28">
        <f t="shared" si="5"/>
        <v>900</v>
      </c>
    </row>
    <row r="133" spans="1:15" x14ac:dyDescent="0.3">
      <c r="A133" s="7" t="s">
        <v>306</v>
      </c>
      <c r="B133" s="8"/>
      <c r="C133" s="8">
        <v>1</v>
      </c>
      <c r="D133" s="8">
        <v>7</v>
      </c>
      <c r="E133" s="8"/>
      <c r="F133" s="8"/>
      <c r="G133" s="28" t="str">
        <f t="shared" si="7"/>
        <v>-</v>
      </c>
      <c r="I133" s="7" t="s">
        <v>306</v>
      </c>
      <c r="J133" s="8"/>
      <c r="K133" s="8"/>
      <c r="L133" s="8"/>
      <c r="M133" s="8"/>
      <c r="N133" s="8"/>
      <c r="O133" s="28" t="str">
        <f t="shared" si="5"/>
        <v>-</v>
      </c>
    </row>
    <row r="134" spans="1:15" x14ac:dyDescent="0.3">
      <c r="A134" s="7" t="s">
        <v>269</v>
      </c>
      <c r="B134" s="8">
        <v>177</v>
      </c>
      <c r="C134" s="8">
        <v>53</v>
      </c>
      <c r="D134" s="8">
        <v>103</v>
      </c>
      <c r="E134" s="8">
        <v>197</v>
      </c>
      <c r="F134" s="8">
        <v>132</v>
      </c>
      <c r="G134" s="28">
        <f t="shared" si="7"/>
        <v>-32.994923857868024</v>
      </c>
      <c r="I134" s="7" t="s">
        <v>269</v>
      </c>
      <c r="J134" s="8">
        <v>0</v>
      </c>
      <c r="K134" s="8"/>
      <c r="L134" s="8"/>
      <c r="M134" s="8"/>
      <c r="N134" s="8">
        <v>1</v>
      </c>
      <c r="O134" s="28" t="str">
        <f t="shared" si="5"/>
        <v>-</v>
      </c>
    </row>
    <row r="135" spans="1:15" x14ac:dyDescent="0.3">
      <c r="A135" s="7" t="s">
        <v>270</v>
      </c>
      <c r="B135" s="8">
        <v>7</v>
      </c>
      <c r="C135" s="8">
        <v>0</v>
      </c>
      <c r="D135" s="8">
        <v>0</v>
      </c>
      <c r="E135" s="8">
        <v>6</v>
      </c>
      <c r="F135" s="8">
        <v>18</v>
      </c>
      <c r="G135" s="28">
        <f t="shared" si="7"/>
        <v>200</v>
      </c>
      <c r="I135" s="7" t="s">
        <v>270</v>
      </c>
      <c r="J135" s="8">
        <v>3</v>
      </c>
      <c r="K135" s="8">
        <v>2</v>
      </c>
      <c r="L135" s="8">
        <v>6</v>
      </c>
      <c r="M135" s="8">
        <v>2</v>
      </c>
      <c r="N135" s="8">
        <v>2</v>
      </c>
      <c r="O135" s="28">
        <f t="shared" si="5"/>
        <v>0</v>
      </c>
    </row>
    <row r="136" spans="1:15" x14ac:dyDescent="0.3">
      <c r="A136" s="7" t="s">
        <v>271</v>
      </c>
      <c r="B136" s="8">
        <v>16</v>
      </c>
      <c r="C136" s="8">
        <v>7</v>
      </c>
      <c r="D136" s="8">
        <v>5</v>
      </c>
      <c r="E136" s="8">
        <v>12</v>
      </c>
      <c r="F136" s="8">
        <v>10</v>
      </c>
      <c r="G136" s="28">
        <f t="shared" si="7"/>
        <v>-16.666666666666668</v>
      </c>
      <c r="I136" s="7" t="s">
        <v>271</v>
      </c>
      <c r="J136" s="8">
        <v>203</v>
      </c>
      <c r="K136" s="8">
        <v>50</v>
      </c>
      <c r="L136" s="8">
        <v>79</v>
      </c>
      <c r="M136" s="8">
        <v>263</v>
      </c>
      <c r="N136" s="8">
        <v>571</v>
      </c>
      <c r="O136" s="28">
        <f t="shared" si="5"/>
        <v>117.11026615969581</v>
      </c>
    </row>
    <row r="137" spans="1:15" x14ac:dyDescent="0.3">
      <c r="A137" s="7" t="s">
        <v>303</v>
      </c>
      <c r="B137" s="8">
        <v>36</v>
      </c>
      <c r="C137" s="8"/>
      <c r="D137" s="8">
        <v>31</v>
      </c>
      <c r="E137" s="8"/>
      <c r="F137" s="8"/>
      <c r="G137" s="28" t="str">
        <f t="shared" si="7"/>
        <v>-</v>
      </c>
      <c r="I137" s="7" t="s">
        <v>303</v>
      </c>
      <c r="J137" s="8"/>
      <c r="K137" s="8"/>
      <c r="L137" s="8"/>
      <c r="M137" s="8"/>
      <c r="N137" s="8"/>
      <c r="O137" s="28" t="str">
        <f t="shared" si="5"/>
        <v>-</v>
      </c>
    </row>
    <row r="138" spans="1:15" x14ac:dyDescent="0.3">
      <c r="A138" s="7" t="s">
        <v>272</v>
      </c>
      <c r="B138" s="8">
        <v>1003</v>
      </c>
      <c r="C138" s="8">
        <v>1040</v>
      </c>
      <c r="D138" s="8">
        <v>1419</v>
      </c>
      <c r="E138" s="8">
        <v>1562</v>
      </c>
      <c r="F138" s="8">
        <v>1145</v>
      </c>
      <c r="G138" s="28">
        <f t="shared" si="7"/>
        <v>-26.696542893725994</v>
      </c>
      <c r="I138" s="7" t="s">
        <v>272</v>
      </c>
      <c r="J138" s="8">
        <v>1</v>
      </c>
      <c r="K138" s="8"/>
      <c r="L138" s="8">
        <v>1</v>
      </c>
      <c r="M138" s="8">
        <v>1</v>
      </c>
      <c r="N138" s="8">
        <v>10</v>
      </c>
      <c r="O138" s="28">
        <f t="shared" si="5"/>
        <v>900</v>
      </c>
    </row>
    <row r="139" spans="1:15" x14ac:dyDescent="0.3">
      <c r="A139" s="7" t="s">
        <v>273</v>
      </c>
      <c r="B139" s="8">
        <v>6497</v>
      </c>
      <c r="C139" s="8">
        <v>6781</v>
      </c>
      <c r="D139" s="8">
        <v>7462</v>
      </c>
      <c r="E139" s="8">
        <v>8231</v>
      </c>
      <c r="F139" s="8">
        <v>7602</v>
      </c>
      <c r="G139" s="28">
        <f t="shared" si="7"/>
        <v>-7.6418418175191354</v>
      </c>
      <c r="I139" s="7" t="s">
        <v>273</v>
      </c>
      <c r="J139" s="8">
        <v>16</v>
      </c>
      <c r="K139" s="8">
        <v>52</v>
      </c>
      <c r="L139" s="8">
        <v>100</v>
      </c>
      <c r="M139" s="8">
        <v>101</v>
      </c>
      <c r="N139" s="8">
        <v>15</v>
      </c>
      <c r="O139" s="28">
        <f t="shared" si="5"/>
        <v>-85.148514851485146</v>
      </c>
    </row>
    <row r="140" spans="1:15" x14ac:dyDescent="0.3">
      <c r="A140" s="7" t="s">
        <v>274</v>
      </c>
      <c r="B140" s="8">
        <v>0</v>
      </c>
      <c r="C140" s="8"/>
      <c r="D140" s="8">
        <v>0</v>
      </c>
      <c r="E140" s="8">
        <v>0</v>
      </c>
      <c r="F140" s="8">
        <v>0</v>
      </c>
      <c r="G140" s="28" t="str">
        <f t="shared" si="7"/>
        <v>-</v>
      </c>
      <c r="I140" s="7" t="s">
        <v>274</v>
      </c>
      <c r="J140" s="8">
        <v>0</v>
      </c>
      <c r="K140" s="8"/>
      <c r="L140" s="8">
        <v>0</v>
      </c>
      <c r="M140" s="8">
        <v>0</v>
      </c>
      <c r="N140" s="8">
        <v>0</v>
      </c>
      <c r="O140" s="28" t="str">
        <f t="shared" si="5"/>
        <v>-</v>
      </c>
    </row>
    <row r="141" spans="1:15" x14ac:dyDescent="0.3">
      <c r="A141" s="7" t="s">
        <v>275</v>
      </c>
      <c r="B141" s="8">
        <v>296</v>
      </c>
      <c r="C141" s="8">
        <v>182</v>
      </c>
      <c r="D141" s="8">
        <v>929</v>
      </c>
      <c r="E141" s="8">
        <v>1532</v>
      </c>
      <c r="F141" s="8">
        <v>1763</v>
      </c>
      <c r="G141" s="28">
        <f t="shared" si="7"/>
        <v>15.078328981723237</v>
      </c>
      <c r="I141" s="7" t="s">
        <v>275</v>
      </c>
      <c r="J141" s="8">
        <v>410</v>
      </c>
      <c r="K141" s="8">
        <v>200</v>
      </c>
      <c r="L141" s="8">
        <v>375</v>
      </c>
      <c r="M141" s="8">
        <v>179</v>
      </c>
      <c r="N141" s="8">
        <v>118</v>
      </c>
      <c r="O141" s="28">
        <f t="shared" si="5"/>
        <v>-34.07821229050279</v>
      </c>
    </row>
    <row r="142" spans="1:15" x14ac:dyDescent="0.3">
      <c r="A142" s="7" t="s">
        <v>276</v>
      </c>
      <c r="B142" s="8">
        <v>42</v>
      </c>
      <c r="C142" s="8">
        <v>25</v>
      </c>
      <c r="D142" s="8">
        <v>24</v>
      </c>
      <c r="E142" s="8">
        <v>572</v>
      </c>
      <c r="F142" s="8">
        <v>178</v>
      </c>
      <c r="G142" s="28">
        <f t="shared" si="7"/>
        <v>-68.88111888111888</v>
      </c>
      <c r="I142" s="7" t="s">
        <v>276</v>
      </c>
      <c r="J142" s="8">
        <v>29</v>
      </c>
      <c r="K142" s="8">
        <v>5</v>
      </c>
      <c r="L142" s="8">
        <v>69</v>
      </c>
      <c r="M142" s="8">
        <v>9</v>
      </c>
      <c r="N142" s="8">
        <v>8</v>
      </c>
      <c r="O142" s="28">
        <f t="shared" si="5"/>
        <v>-11.111111111111111</v>
      </c>
    </row>
    <row r="143" spans="1:15" x14ac:dyDescent="0.3">
      <c r="A143" s="7" t="s">
        <v>277</v>
      </c>
      <c r="B143" s="8">
        <v>0</v>
      </c>
      <c r="C143" s="8">
        <v>0</v>
      </c>
      <c r="D143" s="8">
        <v>5</v>
      </c>
      <c r="E143" s="8">
        <v>84</v>
      </c>
      <c r="F143" s="8">
        <v>0</v>
      </c>
      <c r="G143" s="28" t="str">
        <f t="shared" si="7"/>
        <v>-</v>
      </c>
      <c r="I143" s="7" t="s">
        <v>277</v>
      </c>
      <c r="J143" s="8">
        <v>151</v>
      </c>
      <c r="K143" s="8">
        <v>127</v>
      </c>
      <c r="L143" s="8">
        <v>126</v>
      </c>
      <c r="M143" s="8">
        <v>156</v>
      </c>
      <c r="N143" s="8">
        <v>145</v>
      </c>
      <c r="O143" s="28">
        <f t="shared" si="5"/>
        <v>-7.0512820512820511</v>
      </c>
    </row>
    <row r="144" spans="1:15" x14ac:dyDescent="0.3">
      <c r="A144" s="7" t="s">
        <v>278</v>
      </c>
      <c r="B144" s="8">
        <v>102</v>
      </c>
      <c r="C144" s="8">
        <v>27</v>
      </c>
      <c r="D144" s="8"/>
      <c r="E144" s="8">
        <v>5</v>
      </c>
      <c r="F144" s="8"/>
      <c r="G144" s="28" t="str">
        <f t="shared" si="7"/>
        <v>-</v>
      </c>
      <c r="I144" s="7" t="s">
        <v>278</v>
      </c>
      <c r="J144" s="8"/>
      <c r="K144" s="8"/>
      <c r="L144" s="8"/>
      <c r="M144" s="8"/>
      <c r="N144" s="8"/>
      <c r="O144" s="28" t="str">
        <f t="shared" ref="O144:O157" si="8">+IF(OR(M144&lt;0.1,N144&lt;0.1),"-",((N144-M144)*100)/M144)</f>
        <v>-</v>
      </c>
    </row>
    <row r="145" spans="1:15" x14ac:dyDescent="0.3">
      <c r="A145" s="7" t="s">
        <v>299</v>
      </c>
      <c r="B145" s="8"/>
      <c r="C145" s="8"/>
      <c r="D145" s="8"/>
      <c r="E145" s="8">
        <v>0</v>
      </c>
      <c r="F145" s="8"/>
      <c r="G145" s="28" t="str">
        <f t="shared" si="7"/>
        <v>-</v>
      </c>
      <c r="I145" s="7" t="s">
        <v>299</v>
      </c>
      <c r="J145" s="8"/>
      <c r="K145" s="8"/>
      <c r="L145" s="8"/>
      <c r="M145" s="8">
        <v>26</v>
      </c>
      <c r="N145" s="8"/>
      <c r="O145" s="28" t="str">
        <f t="shared" si="8"/>
        <v>-</v>
      </c>
    </row>
    <row r="146" spans="1:15" x14ac:dyDescent="0.3">
      <c r="A146" s="7" t="s">
        <v>279</v>
      </c>
      <c r="B146" s="8">
        <v>891</v>
      </c>
      <c r="C146" s="8">
        <v>1031</v>
      </c>
      <c r="D146" s="8">
        <v>1128</v>
      </c>
      <c r="E146" s="8">
        <v>868</v>
      </c>
      <c r="F146" s="8">
        <v>911</v>
      </c>
      <c r="G146" s="28">
        <f t="shared" si="7"/>
        <v>4.9539170506912447</v>
      </c>
      <c r="I146" s="7" t="s">
        <v>279</v>
      </c>
      <c r="J146" s="8">
        <v>17</v>
      </c>
      <c r="K146" s="8">
        <v>11</v>
      </c>
      <c r="L146" s="8">
        <v>8</v>
      </c>
      <c r="M146" s="8">
        <v>0</v>
      </c>
      <c r="N146" s="8">
        <v>0</v>
      </c>
      <c r="O146" s="28" t="str">
        <f t="shared" si="8"/>
        <v>-</v>
      </c>
    </row>
    <row r="147" spans="1:15" x14ac:dyDescent="0.3">
      <c r="A147" s="7" t="s">
        <v>305</v>
      </c>
      <c r="B147" s="8"/>
      <c r="C147" s="8"/>
      <c r="D147" s="8">
        <v>73</v>
      </c>
      <c r="E147" s="8"/>
      <c r="F147" s="8"/>
      <c r="G147" s="28" t="str">
        <f t="shared" si="7"/>
        <v>-</v>
      </c>
      <c r="I147" s="7" t="s">
        <v>305</v>
      </c>
      <c r="J147" s="8"/>
      <c r="K147" s="8"/>
      <c r="L147" s="8"/>
      <c r="M147" s="8"/>
      <c r="N147" s="8"/>
      <c r="O147" s="28" t="str">
        <f t="shared" si="8"/>
        <v>-</v>
      </c>
    </row>
    <row r="148" spans="1:15" x14ac:dyDescent="0.3">
      <c r="A148" s="7" t="s">
        <v>280</v>
      </c>
      <c r="B148" s="8">
        <v>1306</v>
      </c>
      <c r="C148" s="8">
        <v>1357</v>
      </c>
      <c r="D148" s="8">
        <v>2073</v>
      </c>
      <c r="E148" s="8">
        <v>2403</v>
      </c>
      <c r="F148" s="8">
        <v>4035</v>
      </c>
      <c r="G148" s="28">
        <f t="shared" si="7"/>
        <v>67.915106117353304</v>
      </c>
      <c r="I148" s="7" t="s">
        <v>280</v>
      </c>
      <c r="J148" s="8">
        <v>375</v>
      </c>
      <c r="K148" s="8">
        <v>47</v>
      </c>
      <c r="L148" s="8">
        <v>343</v>
      </c>
      <c r="M148" s="8">
        <v>321</v>
      </c>
      <c r="N148" s="8">
        <v>438</v>
      </c>
      <c r="O148" s="28">
        <f t="shared" si="8"/>
        <v>36.44859813084112</v>
      </c>
    </row>
    <row r="149" spans="1:15" x14ac:dyDescent="0.3">
      <c r="A149" s="7" t="s">
        <v>281</v>
      </c>
      <c r="B149" s="8">
        <v>151</v>
      </c>
      <c r="C149" s="8">
        <v>142</v>
      </c>
      <c r="D149" s="8">
        <v>27</v>
      </c>
      <c r="E149" s="8">
        <v>6</v>
      </c>
      <c r="F149" s="8">
        <v>251</v>
      </c>
      <c r="G149" s="28">
        <f t="shared" si="7"/>
        <v>4083.3333333333335</v>
      </c>
      <c r="I149" s="7" t="s">
        <v>281</v>
      </c>
      <c r="J149" s="8"/>
      <c r="K149" s="8">
        <v>73</v>
      </c>
      <c r="L149" s="8">
        <v>462</v>
      </c>
      <c r="M149" s="8">
        <v>250</v>
      </c>
      <c r="N149" s="8">
        <v>179</v>
      </c>
      <c r="O149" s="28">
        <f t="shared" si="8"/>
        <v>-28.4</v>
      </c>
    </row>
    <row r="150" spans="1:15" x14ac:dyDescent="0.3">
      <c r="A150" s="7" t="s">
        <v>282</v>
      </c>
      <c r="B150" s="8">
        <v>0</v>
      </c>
      <c r="C150" s="8">
        <v>2</v>
      </c>
      <c r="D150" s="8">
        <v>0</v>
      </c>
      <c r="E150" s="8">
        <v>2</v>
      </c>
      <c r="F150" s="8">
        <v>5</v>
      </c>
      <c r="G150" s="28">
        <f t="shared" si="7"/>
        <v>150</v>
      </c>
      <c r="I150" s="7" t="s">
        <v>282</v>
      </c>
      <c r="J150" s="8">
        <v>494</v>
      </c>
      <c r="K150" s="8">
        <v>312</v>
      </c>
      <c r="L150" s="8">
        <v>178</v>
      </c>
      <c r="M150" s="8">
        <v>206</v>
      </c>
      <c r="N150" s="8">
        <v>225</v>
      </c>
      <c r="O150" s="28">
        <f t="shared" si="8"/>
        <v>9.2233009708737868</v>
      </c>
    </row>
    <row r="151" spans="1:15" x14ac:dyDescent="0.3">
      <c r="A151" s="7" t="s">
        <v>283</v>
      </c>
      <c r="B151" s="8">
        <v>262</v>
      </c>
      <c r="C151" s="8">
        <v>76</v>
      </c>
      <c r="D151" s="8">
        <v>151</v>
      </c>
      <c r="E151" s="8">
        <v>137</v>
      </c>
      <c r="F151" s="8">
        <v>215</v>
      </c>
      <c r="G151" s="28">
        <f t="shared" si="7"/>
        <v>56.934306569343065</v>
      </c>
      <c r="I151" s="7" t="s">
        <v>283</v>
      </c>
      <c r="J151" s="8">
        <v>0</v>
      </c>
      <c r="K151" s="8">
        <v>0</v>
      </c>
      <c r="L151" s="8">
        <v>3</v>
      </c>
      <c r="M151" s="8">
        <v>2</v>
      </c>
      <c r="N151" s="8"/>
      <c r="O151" s="28" t="str">
        <f t="shared" si="8"/>
        <v>-</v>
      </c>
    </row>
    <row r="152" spans="1:15" x14ac:dyDescent="0.3">
      <c r="A152" s="7" t="s">
        <v>284</v>
      </c>
      <c r="B152" s="8">
        <v>881</v>
      </c>
      <c r="C152" s="8">
        <v>85</v>
      </c>
      <c r="D152" s="8">
        <v>65</v>
      </c>
      <c r="E152" s="8">
        <v>269</v>
      </c>
      <c r="F152" s="8">
        <v>109</v>
      </c>
      <c r="G152" s="28">
        <f t="shared" si="7"/>
        <v>-59.479553903345725</v>
      </c>
      <c r="I152" s="7" t="s">
        <v>284</v>
      </c>
      <c r="J152" s="8"/>
      <c r="K152" s="8"/>
      <c r="L152" s="8"/>
      <c r="M152" s="8"/>
      <c r="N152" s="8"/>
      <c r="O152" s="28" t="str">
        <f t="shared" si="8"/>
        <v>-</v>
      </c>
    </row>
    <row r="153" spans="1:15" x14ac:dyDescent="0.3">
      <c r="A153" s="7" t="s">
        <v>285</v>
      </c>
      <c r="B153" s="8"/>
      <c r="C153" s="8"/>
      <c r="D153" s="8">
        <v>4</v>
      </c>
      <c r="E153" s="8"/>
      <c r="F153" s="8">
        <v>9</v>
      </c>
      <c r="G153" s="28" t="str">
        <f t="shared" si="7"/>
        <v>-</v>
      </c>
      <c r="I153" s="7" t="s">
        <v>285</v>
      </c>
      <c r="J153" s="8"/>
      <c r="K153" s="8"/>
      <c r="L153" s="8"/>
      <c r="M153" s="8"/>
      <c r="N153" s="8"/>
      <c r="O153" s="28" t="str">
        <f t="shared" si="8"/>
        <v>-</v>
      </c>
    </row>
    <row r="154" spans="1:15" x14ac:dyDescent="0.3">
      <c r="A154" s="7" t="s">
        <v>286</v>
      </c>
      <c r="B154" s="8">
        <v>35</v>
      </c>
      <c r="C154" s="8">
        <v>229</v>
      </c>
      <c r="D154" s="8">
        <v>43</v>
      </c>
      <c r="E154" s="8">
        <v>29</v>
      </c>
      <c r="F154" s="8">
        <v>8</v>
      </c>
      <c r="G154" s="28">
        <f t="shared" si="7"/>
        <v>-72.41379310344827</v>
      </c>
      <c r="I154" s="7" t="s">
        <v>286</v>
      </c>
      <c r="J154" s="8">
        <v>18</v>
      </c>
      <c r="K154" s="8">
        <v>7</v>
      </c>
      <c r="L154" s="8"/>
      <c r="M154" s="8">
        <v>63</v>
      </c>
      <c r="N154" s="8">
        <v>16</v>
      </c>
      <c r="O154" s="28">
        <f t="shared" si="8"/>
        <v>-74.603174603174608</v>
      </c>
    </row>
    <row r="155" spans="1:15" x14ac:dyDescent="0.3">
      <c r="A155" s="7" t="s">
        <v>287</v>
      </c>
      <c r="B155" s="8">
        <v>1</v>
      </c>
      <c r="C155" s="8">
        <v>1</v>
      </c>
      <c r="D155" s="8"/>
      <c r="E155" s="8"/>
      <c r="F155" s="8"/>
      <c r="G155" s="28" t="str">
        <f t="shared" si="7"/>
        <v>-</v>
      </c>
      <c r="I155" s="7" t="s">
        <v>287</v>
      </c>
      <c r="J155" s="8"/>
      <c r="K155" s="8"/>
      <c r="L155" s="8"/>
      <c r="M155" s="8"/>
      <c r="N155" s="8"/>
      <c r="O155" s="28" t="str">
        <f t="shared" si="8"/>
        <v>-</v>
      </c>
    </row>
    <row r="156" spans="1:15" x14ac:dyDescent="0.3">
      <c r="A156" s="7" t="s">
        <v>288</v>
      </c>
      <c r="B156" s="8">
        <v>15</v>
      </c>
      <c r="C156" s="8">
        <v>17</v>
      </c>
      <c r="D156" s="8">
        <v>105</v>
      </c>
      <c r="E156" s="8">
        <v>11</v>
      </c>
      <c r="F156" s="8">
        <v>2</v>
      </c>
      <c r="G156" s="28">
        <f t="shared" si="7"/>
        <v>-81.818181818181813</v>
      </c>
      <c r="I156" s="7" t="s">
        <v>288</v>
      </c>
      <c r="J156" s="8">
        <v>3</v>
      </c>
      <c r="K156" s="8">
        <v>0</v>
      </c>
      <c r="L156" s="8">
        <v>0</v>
      </c>
      <c r="M156" s="8">
        <v>0</v>
      </c>
      <c r="N156" s="8">
        <v>0</v>
      </c>
      <c r="O156" s="28" t="str">
        <f t="shared" si="8"/>
        <v>-</v>
      </c>
    </row>
    <row r="157" spans="1:15" x14ac:dyDescent="0.3">
      <c r="A157" s="7" t="s">
        <v>289</v>
      </c>
      <c r="B157" s="8">
        <v>1324</v>
      </c>
      <c r="C157" s="8">
        <v>1096</v>
      </c>
      <c r="D157" s="8">
        <v>656</v>
      </c>
      <c r="E157" s="8">
        <v>469</v>
      </c>
      <c r="F157" s="8">
        <v>534</v>
      </c>
      <c r="G157" s="28">
        <f t="shared" si="7"/>
        <v>13.859275053304904</v>
      </c>
      <c r="I157" s="7" t="s">
        <v>289</v>
      </c>
      <c r="J157" s="8">
        <v>6</v>
      </c>
      <c r="K157" s="8">
        <v>3</v>
      </c>
      <c r="L157" s="8">
        <v>8</v>
      </c>
      <c r="M157" s="8">
        <v>8</v>
      </c>
      <c r="N157" s="8">
        <v>22</v>
      </c>
      <c r="O157" s="28">
        <f t="shared" si="8"/>
        <v>175</v>
      </c>
    </row>
    <row r="158" spans="1:15" ht="17.399999999999999" customHeight="1" thickBot="1" x14ac:dyDescent="0.35">
      <c r="A158" s="9" t="s">
        <v>5</v>
      </c>
      <c r="B158" s="10">
        <f>SUM(B8:B157)</f>
        <v>450734</v>
      </c>
      <c r="C158" s="10">
        <f>SUM(C8:C157)</f>
        <v>448709</v>
      </c>
      <c r="D158" s="10">
        <f>SUM(D8:D157)</f>
        <v>570958</v>
      </c>
      <c r="E158" s="10">
        <f>SUM(E8:E157)</f>
        <v>602080</v>
      </c>
      <c r="F158" s="10">
        <f>SUM(F8:F157)</f>
        <v>612279</v>
      </c>
      <c r="G158" s="9">
        <f t="shared" ref="G158:G167" si="9">+((F158-E158)*100)/E158</f>
        <v>1.6939609354238638</v>
      </c>
      <c r="I158" s="9" t="s">
        <v>5</v>
      </c>
      <c r="J158" s="10">
        <f>SUM(J8:J157)</f>
        <v>250566</v>
      </c>
      <c r="K158" s="10">
        <f>SUM(K8:K157)</f>
        <v>224526</v>
      </c>
      <c r="L158" s="10">
        <f>SUM(L8:L157)</f>
        <v>301091</v>
      </c>
      <c r="M158" s="10">
        <f>SUM(M8:M157)</f>
        <v>351157</v>
      </c>
      <c r="N158" s="10">
        <f>SUM(N8:N157)</f>
        <v>352377</v>
      </c>
      <c r="O158" s="9">
        <f t="shared" ref="O158:O159" si="10">+((N158-M158)*100)/M158</f>
        <v>0.34742294757045994</v>
      </c>
    </row>
    <row r="159" spans="1:15" ht="17.399999999999999" customHeight="1" thickTop="1" thickBot="1" x14ac:dyDescent="0.35">
      <c r="A159" s="21" t="s">
        <v>1</v>
      </c>
      <c r="B159" s="22">
        <v>333106.35014000005</v>
      </c>
      <c r="C159" s="22">
        <v>344275.26783999993</v>
      </c>
      <c r="D159" s="22">
        <v>456014.36013999989</v>
      </c>
      <c r="E159" s="22">
        <v>472521.51218999998</v>
      </c>
      <c r="F159" s="22">
        <v>476475.21343000006</v>
      </c>
      <c r="G159" s="21">
        <f t="shared" si="9"/>
        <v>0.83672407245033675</v>
      </c>
      <c r="H159" s="23"/>
      <c r="I159" s="21" t="s">
        <v>1</v>
      </c>
      <c r="J159" s="22">
        <v>149331.14601999999</v>
      </c>
      <c r="K159" s="22">
        <v>148756.29466000001</v>
      </c>
      <c r="L159" s="22">
        <v>202599.84616999995</v>
      </c>
      <c r="M159" s="22">
        <v>228587.22451000003</v>
      </c>
      <c r="N159" s="22">
        <v>227574.99941000005</v>
      </c>
      <c r="O159" s="21">
        <f t="shared" si="10"/>
        <v>-0.44281787933240319</v>
      </c>
    </row>
    <row r="160" spans="1:15" ht="17.399999999999999" customHeight="1" thickTop="1" thickBot="1" x14ac:dyDescent="0.35">
      <c r="A160" s="21" t="s">
        <v>6</v>
      </c>
      <c r="B160" s="22">
        <f>+(B159*100)/B158</f>
        <v>73.903089214481284</v>
      </c>
      <c r="C160" s="22">
        <f t="shared" ref="C160:F160" si="11">+(C159*100)/C158</f>
        <v>76.725732677525954</v>
      </c>
      <c r="D160" s="22">
        <f t="shared" si="11"/>
        <v>79.868284556832535</v>
      </c>
      <c r="E160" s="22">
        <f t="shared" si="11"/>
        <v>78.481516109154924</v>
      </c>
      <c r="F160" s="22">
        <f t="shared" si="11"/>
        <v>77.81995028900225</v>
      </c>
      <c r="G160" s="21"/>
      <c r="H160" s="23"/>
      <c r="I160" s="21" t="s">
        <v>6</v>
      </c>
      <c r="J160" s="22">
        <f t="shared" ref="J160:N160" si="12">+(J159*100)/J158</f>
        <v>59.597529600983364</v>
      </c>
      <c r="K160" s="22">
        <f t="shared" si="12"/>
        <v>66.253482741419717</v>
      </c>
      <c r="L160" s="22">
        <f t="shared" si="12"/>
        <v>67.288575935514501</v>
      </c>
      <c r="M160" s="22">
        <f t="shared" si="12"/>
        <v>65.095448619848099</v>
      </c>
      <c r="N160" s="22">
        <f t="shared" si="12"/>
        <v>64.582818802021706</v>
      </c>
      <c r="O160" s="21"/>
    </row>
    <row r="161" spans="1:15" ht="17.399999999999999" customHeight="1" thickTop="1" thickBot="1" x14ac:dyDescent="0.35">
      <c r="A161" s="9" t="s">
        <v>2</v>
      </c>
      <c r="B161" s="10">
        <f>+B158-B159</f>
        <v>117627.64985999995</v>
      </c>
      <c r="C161" s="10">
        <f t="shared" ref="C161:F161" si="13">+C158-C159</f>
        <v>104433.73216000007</v>
      </c>
      <c r="D161" s="10">
        <f t="shared" si="13"/>
        <v>114943.63986000011</v>
      </c>
      <c r="E161" s="10">
        <f t="shared" si="13"/>
        <v>129558.48781000002</v>
      </c>
      <c r="F161" s="10">
        <f t="shared" si="13"/>
        <v>135803.78656999994</v>
      </c>
      <c r="G161" s="9">
        <f t="shared" si="9"/>
        <v>4.820447402225601</v>
      </c>
      <c r="I161" s="9" t="s">
        <v>2</v>
      </c>
      <c r="J161" s="10">
        <f t="shared" ref="J161:N161" si="14">+J158-J159</f>
        <v>101234.85398000001</v>
      </c>
      <c r="K161" s="10">
        <f t="shared" si="14"/>
        <v>75769.705339999986</v>
      </c>
      <c r="L161" s="10">
        <f t="shared" si="14"/>
        <v>98491.153830000054</v>
      </c>
      <c r="M161" s="10">
        <f t="shared" si="14"/>
        <v>122569.77548999997</v>
      </c>
      <c r="N161" s="10">
        <f t="shared" si="14"/>
        <v>124802.00058999995</v>
      </c>
      <c r="O161" s="9">
        <f t="shared" ref="O161" si="15">+((N161-M161)*100)/M161</f>
        <v>1.8211872307639991</v>
      </c>
    </row>
    <row r="162" spans="1:15" ht="17.399999999999999" customHeight="1" thickTop="1" thickBot="1" x14ac:dyDescent="0.35">
      <c r="A162" s="9" t="s">
        <v>6</v>
      </c>
      <c r="B162" s="10">
        <f>+(B161*100)/B158</f>
        <v>26.09691078551872</v>
      </c>
      <c r="C162" s="10">
        <f t="shared" ref="C162:F162" si="16">+(C161*100)/C158</f>
        <v>23.274267322474049</v>
      </c>
      <c r="D162" s="10">
        <f t="shared" si="16"/>
        <v>20.131715443167469</v>
      </c>
      <c r="E162" s="10">
        <f t="shared" si="16"/>
        <v>21.518483890845072</v>
      </c>
      <c r="F162" s="10">
        <f t="shared" si="16"/>
        <v>22.180049710997753</v>
      </c>
      <c r="G162" s="9"/>
      <c r="I162" s="9" t="s">
        <v>6</v>
      </c>
      <c r="J162" s="10">
        <f t="shared" ref="J162:N162" si="17">+(J161*100)/J158</f>
        <v>40.402470399016636</v>
      </c>
      <c r="K162" s="10">
        <f t="shared" si="17"/>
        <v>33.74651725858029</v>
      </c>
      <c r="L162" s="10">
        <f t="shared" si="17"/>
        <v>32.711424064485506</v>
      </c>
      <c r="M162" s="10">
        <f t="shared" si="17"/>
        <v>34.904551380151887</v>
      </c>
      <c r="N162" s="10">
        <f t="shared" si="17"/>
        <v>35.417181197978287</v>
      </c>
      <c r="O162" s="9"/>
    </row>
    <row r="163" spans="1:15" ht="17.399999999999999" customHeight="1" thickTop="1" thickBot="1" x14ac:dyDescent="0.35">
      <c r="A163" s="21" t="s">
        <v>290</v>
      </c>
      <c r="B163" s="22">
        <v>355415.62049000006</v>
      </c>
      <c r="C163" s="22">
        <v>368451.66340000002</v>
      </c>
      <c r="D163" s="22">
        <v>480916.07565999991</v>
      </c>
      <c r="E163" s="22">
        <v>500228.59479999996</v>
      </c>
      <c r="F163" s="22">
        <v>505336.96094000008</v>
      </c>
      <c r="G163" s="21">
        <f t="shared" ref="G163" si="18">+((F163-E163)*100)/E163</f>
        <v>1.0212063430805125</v>
      </c>
      <c r="H163" s="23"/>
      <c r="I163" s="21" t="s">
        <v>290</v>
      </c>
      <c r="J163" s="22">
        <v>151626.52738999994</v>
      </c>
      <c r="K163" s="22">
        <v>151392.65963999997</v>
      </c>
      <c r="L163" s="22">
        <v>203959.92367999995</v>
      </c>
      <c r="M163" s="22">
        <v>230058.87370000011</v>
      </c>
      <c r="N163" s="22">
        <v>228768.00210000007</v>
      </c>
      <c r="O163" s="21">
        <f t="shared" ref="O163" si="19">+((N163-M163)*100)/M163</f>
        <v>-0.56110489425561405</v>
      </c>
    </row>
    <row r="164" spans="1:15" ht="17.399999999999999" customHeight="1" thickTop="1" thickBot="1" x14ac:dyDescent="0.35">
      <c r="A164" s="21" t="s">
        <v>6</v>
      </c>
      <c r="B164" s="22">
        <f>+(B163*100)/B158</f>
        <v>78.852631594244059</v>
      </c>
      <c r="C164" s="22">
        <f t="shared" ref="C164:F164" si="20">+(C163*100)/C158</f>
        <v>82.113722568524381</v>
      </c>
      <c r="D164" s="22">
        <f t="shared" si="20"/>
        <v>84.229676378998093</v>
      </c>
      <c r="E164" s="22">
        <f t="shared" si="20"/>
        <v>83.083409978740363</v>
      </c>
      <c r="F164" s="22">
        <f t="shared" si="20"/>
        <v>82.533773155701894</v>
      </c>
      <c r="G164" s="21"/>
      <c r="H164" s="23"/>
      <c r="I164" s="21" t="s">
        <v>6</v>
      </c>
      <c r="J164" s="22">
        <f t="shared" ref="J164:N164" si="21">+(J163*100)/J158</f>
        <v>60.51360814715482</v>
      </c>
      <c r="K164" s="22">
        <f t="shared" si="21"/>
        <v>67.427674140188657</v>
      </c>
      <c r="L164" s="22">
        <f t="shared" si="21"/>
        <v>67.740292363438272</v>
      </c>
      <c r="M164" s="22">
        <f t="shared" si="21"/>
        <v>65.514534439011641</v>
      </c>
      <c r="N164" s="22">
        <f t="shared" si="21"/>
        <v>64.92137741680078</v>
      </c>
      <c r="O164" s="21"/>
    </row>
    <row r="165" spans="1:15" ht="15.6" thickTop="1" thickBot="1" x14ac:dyDescent="0.35">
      <c r="A165" s="9" t="s">
        <v>8</v>
      </c>
      <c r="B165" s="10">
        <f>+B163-B159</f>
        <v>22309.270350000006</v>
      </c>
      <c r="C165" s="10">
        <f t="shared" ref="C165:F165" si="22">+C163-C159</f>
        <v>24176.395560000092</v>
      </c>
      <c r="D165" s="10">
        <f t="shared" si="22"/>
        <v>24901.715520000027</v>
      </c>
      <c r="E165" s="10">
        <f t="shared" si="22"/>
        <v>27707.082609999983</v>
      </c>
      <c r="F165" s="10">
        <f t="shared" si="22"/>
        <v>28861.747510000016</v>
      </c>
      <c r="G165" s="9">
        <f t="shared" si="9"/>
        <v>4.1673997809617571</v>
      </c>
      <c r="I165" s="9" t="s">
        <v>8</v>
      </c>
      <c r="J165" s="10">
        <f>+J163-J159</f>
        <v>2295.3813699999591</v>
      </c>
      <c r="K165" s="10">
        <f t="shared" ref="K165:N165" si="23">+K163-K159</f>
        <v>2636.3649799999548</v>
      </c>
      <c r="L165" s="10">
        <f t="shared" si="23"/>
        <v>1360.0775100000028</v>
      </c>
      <c r="M165" s="10">
        <f t="shared" si="23"/>
        <v>1471.6491900000838</v>
      </c>
      <c r="N165" s="10">
        <f t="shared" si="23"/>
        <v>1193.002690000023</v>
      </c>
      <c r="O165" s="9">
        <f t="shared" ref="O165" si="24">+((N165-M165)*100)/M165</f>
        <v>-18.934301863071383</v>
      </c>
    </row>
    <row r="166" spans="1:15" ht="15.6" thickTop="1" thickBot="1" x14ac:dyDescent="0.35">
      <c r="A166" s="9" t="s">
        <v>6</v>
      </c>
      <c r="B166" s="10">
        <f>+(B165*100)/B158</f>
        <v>4.9495423797627884</v>
      </c>
      <c r="C166" s="10">
        <f t="shared" ref="C166:F166" si="25">+(C165*100)/C158</f>
        <v>5.3879898909984183</v>
      </c>
      <c r="D166" s="10">
        <f t="shared" si="25"/>
        <v>4.3613918221655581</v>
      </c>
      <c r="E166" s="10">
        <f t="shared" si="25"/>
        <v>4.6018938695854343</v>
      </c>
      <c r="F166" s="10">
        <f t="shared" si="25"/>
        <v>4.7138228666996609</v>
      </c>
      <c r="G166" s="9"/>
      <c r="I166" s="9" t="s">
        <v>6</v>
      </c>
      <c r="J166" s="10">
        <f t="shared" ref="J166:N166" si="26">+(J165*100)/J158</f>
        <v>0.91607854617145146</v>
      </c>
      <c r="K166" s="10">
        <f t="shared" si="26"/>
        <v>1.1741913987689421</v>
      </c>
      <c r="L166" s="10">
        <f t="shared" si="26"/>
        <v>0.45171642792378475</v>
      </c>
      <c r="M166" s="10">
        <f t="shared" si="26"/>
        <v>0.41908581916353194</v>
      </c>
      <c r="N166" s="10">
        <f t="shared" si="26"/>
        <v>0.33855861477906418</v>
      </c>
      <c r="O166" s="9"/>
    </row>
    <row r="167" spans="1:15" ht="15.6" thickTop="1" thickBot="1" x14ac:dyDescent="0.35">
      <c r="A167" s="21" t="s">
        <v>7</v>
      </c>
      <c r="B167" s="22">
        <f>+B158-B163</f>
        <v>95318.379509999941</v>
      </c>
      <c r="C167" s="22">
        <f t="shared" ref="C167:F167" si="27">+C158-C163</f>
        <v>80257.336599999981</v>
      </c>
      <c r="D167" s="22">
        <f t="shared" si="27"/>
        <v>90041.924340000085</v>
      </c>
      <c r="E167" s="22">
        <f t="shared" si="27"/>
        <v>101851.40520000004</v>
      </c>
      <c r="F167" s="22">
        <f t="shared" si="27"/>
        <v>106942.03905999992</v>
      </c>
      <c r="G167" s="21">
        <f t="shared" si="9"/>
        <v>4.9980987989352581</v>
      </c>
      <c r="H167" s="23"/>
      <c r="I167" s="21" t="s">
        <v>7</v>
      </c>
      <c r="J167" s="22">
        <f>+J158-J163</f>
        <v>98939.472610000055</v>
      </c>
      <c r="K167" s="22">
        <f t="shared" ref="K167:N167" si="28">+K158-K163</f>
        <v>73133.340360000031</v>
      </c>
      <c r="L167" s="22">
        <f t="shared" si="28"/>
        <v>97131.076320000051</v>
      </c>
      <c r="M167" s="22">
        <f t="shared" si="28"/>
        <v>121098.12629999989</v>
      </c>
      <c r="N167" s="22">
        <f t="shared" si="28"/>
        <v>123608.99789999993</v>
      </c>
      <c r="O167" s="21">
        <f t="shared" ref="O167" si="29">+((N167-M167)*100)/M167</f>
        <v>2.073419033569345</v>
      </c>
    </row>
    <row r="168" spans="1:15" ht="15.6" thickTop="1" thickBot="1" x14ac:dyDescent="0.35">
      <c r="A168" s="21" t="s">
        <v>6</v>
      </c>
      <c r="B168" s="22">
        <f>+(B167*100)/B158</f>
        <v>21.14736840575593</v>
      </c>
      <c r="C168" s="22">
        <f t="shared" ref="C168:F168" si="30">+(C167*100)/C158</f>
        <v>17.88627743147563</v>
      </c>
      <c r="D168" s="22">
        <f t="shared" si="30"/>
        <v>15.770323621001909</v>
      </c>
      <c r="E168" s="22">
        <f t="shared" si="30"/>
        <v>16.916590021259637</v>
      </c>
      <c r="F168" s="22">
        <f t="shared" si="30"/>
        <v>17.466226844298092</v>
      </c>
      <c r="G168" s="21"/>
      <c r="H168" s="23"/>
      <c r="I168" s="21" t="s">
        <v>6</v>
      </c>
      <c r="J168" s="22">
        <f t="shared" ref="J168:N168" si="31">+(J167*100)/J158</f>
        <v>39.48639185284518</v>
      </c>
      <c r="K168" s="22">
        <f t="shared" si="31"/>
        <v>32.57232585981135</v>
      </c>
      <c r="L168" s="22">
        <f t="shared" si="31"/>
        <v>32.259707636561721</v>
      </c>
      <c r="M168" s="22">
        <f t="shared" si="31"/>
        <v>34.485465560988352</v>
      </c>
      <c r="N168" s="22">
        <f t="shared" si="31"/>
        <v>35.078622583199227</v>
      </c>
      <c r="O168" s="21"/>
    </row>
    <row r="169" spans="1:15" ht="15" thickTop="1" x14ac:dyDescent="0.3">
      <c r="A169" s="12"/>
      <c r="B169" s="12"/>
      <c r="C169" s="12"/>
      <c r="D169" s="12"/>
      <c r="E169" s="12"/>
      <c r="F169" s="12"/>
      <c r="G169" s="29"/>
      <c r="I169" s="12"/>
      <c r="J169" s="12"/>
      <c r="K169" s="12"/>
      <c r="L169" s="12"/>
      <c r="M169" s="12"/>
      <c r="N169" s="12"/>
      <c r="O169" s="29"/>
    </row>
    <row r="170" spans="1:15" x14ac:dyDescent="0.3">
      <c r="A170" s="12"/>
      <c r="B170" s="12"/>
      <c r="C170" s="12"/>
      <c r="D170" s="12"/>
      <c r="E170" s="12"/>
      <c r="F170" s="12"/>
      <c r="G170" s="29"/>
      <c r="I170" s="12"/>
      <c r="J170" s="12"/>
      <c r="K170" s="12"/>
      <c r="L170" s="12"/>
      <c r="M170" s="12"/>
      <c r="N170" s="12"/>
      <c r="O170" s="29"/>
    </row>
    <row r="171" spans="1:15" x14ac:dyDescent="0.3">
      <c r="A171" s="3" t="s">
        <v>0</v>
      </c>
      <c r="B171" s="3"/>
      <c r="C171" s="3"/>
      <c r="D171" s="3"/>
      <c r="E171" s="3"/>
      <c r="F171" s="3"/>
      <c r="G171" s="26"/>
      <c r="I171" s="3" t="s">
        <v>0</v>
      </c>
      <c r="J171" s="3"/>
      <c r="K171" s="3"/>
      <c r="L171" s="3"/>
      <c r="M171" s="3"/>
      <c r="N171" s="3"/>
      <c r="O171" s="26"/>
    </row>
  </sheetData>
  <printOptions horizontalCentered="1"/>
  <pageMargins left="0" right="0" top="0.39370078740157483" bottom="0.39370078740157483" header="0" footer="0"/>
  <pageSetup paperSize="9" scale="49" fitToHeight="2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2018-2022</vt:lpstr>
      <vt:lpstr>2019-2023 1ER TRIM</vt:lpstr>
      <vt:lpstr>2019-2023 1er semestre</vt:lpstr>
      <vt:lpstr>2019-2023 ene-nov</vt:lpstr>
      <vt:lpstr>2019-2023 completos</vt:lpstr>
      <vt:lpstr>'2018-2022'!Títulos_a_imprimir</vt:lpstr>
      <vt:lpstr>'2019-2023 1er semestre'!Títulos_a_imprimir</vt:lpstr>
      <vt:lpstr>'2019-2023 1ER TRIM'!Títulos_a_imprimir</vt:lpstr>
      <vt:lpstr>'2019-2023 completos'!Títulos_a_imprimir</vt:lpstr>
      <vt:lpstr>'2019-2023 ene-nov'!Títulos_a_imprimir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2023-05-18T09:17:45Z</cp:lastPrinted>
  <dcterms:created xsi:type="dcterms:W3CDTF">2023-05-12T08:20:08Z</dcterms:created>
  <dcterms:modified xsi:type="dcterms:W3CDTF">2024-02-26T10:56:43Z</dcterms:modified>
</cp:coreProperties>
</file>