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EXCEL/ESTADIST/Aduanas/FyP/"/>
    </mc:Choice>
  </mc:AlternateContent>
  <xr:revisionPtr revIDLastSave="737" documentId="8_{79135544-DF89-4894-825A-586149E2C158}" xr6:coauthVersionLast="47" xr6:coauthVersionMax="47" xr10:uidLastSave="{7FE66780-883A-48F8-BC87-767A28BAFFF3}"/>
  <bookViews>
    <workbookView xWindow="28680" yWindow="-120" windowWidth="29040" windowHeight="15720" xr2:uid="{98357577-0C59-43CE-ADB2-F9711BA289E5}"/>
  </bookViews>
  <sheets>
    <sheet name="2020-2024 completos" sheetId="11" r:id="rId1"/>
  </sheets>
  <definedNames>
    <definedName name="_xlnm.Print_Titles" localSheetId="0">'2020-2024 completos'!$1:$7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1" l="1"/>
  <c r="O17" i="11"/>
  <c r="G18" i="11"/>
  <c r="O18" i="11"/>
  <c r="G19" i="11"/>
  <c r="O19" i="11"/>
  <c r="G20" i="11"/>
  <c r="O20" i="11"/>
  <c r="G21" i="11"/>
  <c r="O21" i="11"/>
  <c r="G22" i="11"/>
  <c r="O22" i="11"/>
  <c r="G23" i="11"/>
  <c r="O23" i="11"/>
  <c r="G24" i="11"/>
  <c r="O24" i="11"/>
  <c r="G25" i="11"/>
  <c r="O25" i="11"/>
  <c r="G26" i="11"/>
  <c r="O26" i="11"/>
  <c r="G27" i="11"/>
  <c r="O27" i="11"/>
  <c r="G28" i="11"/>
  <c r="O28" i="11"/>
  <c r="G29" i="11"/>
  <c r="O29" i="11"/>
  <c r="G30" i="11"/>
  <c r="O30" i="11"/>
  <c r="G31" i="11"/>
  <c r="O31" i="11"/>
  <c r="G32" i="11"/>
  <c r="O32" i="11"/>
  <c r="G33" i="11"/>
  <c r="O33" i="11"/>
  <c r="G34" i="11"/>
  <c r="O34" i="11"/>
  <c r="G35" i="11"/>
  <c r="O35" i="11"/>
  <c r="G36" i="11"/>
  <c r="O36" i="11"/>
  <c r="G37" i="11"/>
  <c r="O37" i="11"/>
  <c r="G38" i="11"/>
  <c r="O38" i="11"/>
  <c r="G39" i="11"/>
  <c r="O39" i="11"/>
  <c r="G40" i="11"/>
  <c r="O40" i="11"/>
  <c r="G41" i="11"/>
  <c r="O41" i="11"/>
  <c r="G42" i="11"/>
  <c r="O42" i="11"/>
  <c r="G43" i="11"/>
  <c r="O43" i="11"/>
  <c r="G44" i="11"/>
  <c r="O44" i="11"/>
  <c r="G45" i="11"/>
  <c r="O45" i="11"/>
  <c r="G46" i="11"/>
  <c r="O46" i="11"/>
  <c r="G47" i="11"/>
  <c r="O47" i="11"/>
  <c r="G48" i="11"/>
  <c r="O48" i="11"/>
  <c r="G49" i="11"/>
  <c r="O49" i="11"/>
  <c r="G50" i="11"/>
  <c r="O50" i="11"/>
  <c r="G51" i="11"/>
  <c r="O51" i="11"/>
  <c r="G52" i="11"/>
  <c r="O52" i="11"/>
  <c r="G16" i="11" l="1"/>
  <c r="O16" i="11"/>
  <c r="G53" i="11"/>
  <c r="O53" i="11"/>
  <c r="G54" i="11"/>
  <c r="O54" i="11"/>
  <c r="G55" i="11"/>
  <c r="O55" i="11"/>
  <c r="G56" i="11"/>
  <c r="O56" i="11"/>
  <c r="G57" i="11"/>
  <c r="O57" i="11"/>
  <c r="G58" i="11"/>
  <c r="O58" i="11"/>
  <c r="G59" i="11"/>
  <c r="O59" i="11"/>
  <c r="G60" i="11"/>
  <c r="O60" i="11"/>
  <c r="G61" i="11"/>
  <c r="O61" i="11"/>
  <c r="G12" i="11"/>
  <c r="O12" i="11"/>
  <c r="G13" i="11"/>
  <c r="O13" i="11"/>
  <c r="G14" i="11"/>
  <c r="O14" i="11"/>
  <c r="G15" i="11"/>
  <c r="O15" i="11"/>
  <c r="F153" i="11"/>
  <c r="E153" i="11"/>
  <c r="D153" i="11"/>
  <c r="C153" i="11"/>
  <c r="G66" i="11"/>
  <c r="O66" i="11"/>
  <c r="G67" i="11"/>
  <c r="O67" i="11"/>
  <c r="B153" i="11"/>
  <c r="G64" i="11" l="1"/>
  <c r="O64" i="11"/>
  <c r="G65" i="11"/>
  <c r="O65" i="11"/>
  <c r="G68" i="11"/>
  <c r="O68" i="11"/>
  <c r="B155" i="11"/>
  <c r="C155" i="11"/>
  <c r="E155" i="11"/>
  <c r="F155" i="11"/>
  <c r="D155" i="11"/>
  <c r="G71" i="11" l="1"/>
  <c r="O71" i="11"/>
  <c r="G72" i="11"/>
  <c r="O72" i="11"/>
  <c r="G73" i="11"/>
  <c r="O73" i="11"/>
  <c r="D156" i="11"/>
  <c r="D157" i="11" s="1"/>
  <c r="E156" i="11"/>
  <c r="E157" i="11" s="1"/>
  <c r="F159" i="11"/>
  <c r="G70" i="11"/>
  <c r="O70" i="11"/>
  <c r="G74" i="11"/>
  <c r="O74" i="11"/>
  <c r="G75" i="11"/>
  <c r="O75" i="11"/>
  <c r="G76" i="11"/>
  <c r="O76" i="11"/>
  <c r="C156" i="11"/>
  <c r="C157" i="11" s="1"/>
  <c r="G62" i="11"/>
  <c r="O62" i="11"/>
  <c r="G63" i="11"/>
  <c r="O63" i="11"/>
  <c r="G69" i="11"/>
  <c r="O69" i="11"/>
  <c r="G77" i="11"/>
  <c r="O77" i="11"/>
  <c r="G78" i="11"/>
  <c r="O78" i="11"/>
  <c r="G79" i="11"/>
  <c r="O79" i="11"/>
  <c r="G80" i="11"/>
  <c r="O80" i="11"/>
  <c r="G81" i="11"/>
  <c r="O81" i="11"/>
  <c r="G82" i="11"/>
  <c r="O82" i="11"/>
  <c r="G83" i="11"/>
  <c r="O83" i="11"/>
  <c r="G84" i="11"/>
  <c r="O84" i="11"/>
  <c r="G85" i="11"/>
  <c r="O85" i="11"/>
  <c r="G86" i="11"/>
  <c r="O86" i="11"/>
  <c r="G87" i="11"/>
  <c r="O87" i="11"/>
  <c r="G88" i="11"/>
  <c r="O88" i="11"/>
  <c r="G92" i="11"/>
  <c r="O92" i="11"/>
  <c r="G93" i="11"/>
  <c r="O93" i="11"/>
  <c r="G94" i="11"/>
  <c r="O94" i="11"/>
  <c r="G95" i="11"/>
  <c r="O95" i="11"/>
  <c r="G96" i="11"/>
  <c r="O96" i="11"/>
  <c r="G97" i="11"/>
  <c r="O97" i="11"/>
  <c r="G98" i="11"/>
  <c r="O98" i="11"/>
  <c r="G99" i="11"/>
  <c r="O99" i="11"/>
  <c r="G100" i="11"/>
  <c r="O100" i="11"/>
  <c r="G101" i="11"/>
  <c r="O101" i="11"/>
  <c r="G102" i="11"/>
  <c r="O102" i="11"/>
  <c r="G103" i="11"/>
  <c r="O103" i="11"/>
  <c r="G104" i="11"/>
  <c r="O104" i="11"/>
  <c r="G105" i="11"/>
  <c r="O105" i="11"/>
  <c r="G106" i="11"/>
  <c r="O106" i="11"/>
  <c r="G107" i="11"/>
  <c r="O107" i="11"/>
  <c r="G108" i="11"/>
  <c r="O108" i="11"/>
  <c r="G109" i="11"/>
  <c r="O109" i="11"/>
  <c r="B159" i="11"/>
  <c r="B160" i="11"/>
  <c r="C160" i="11"/>
  <c r="D160" i="11"/>
  <c r="E160" i="11"/>
  <c r="F160" i="11"/>
  <c r="G89" i="11"/>
  <c r="O89" i="11"/>
  <c r="G90" i="11"/>
  <c r="O90" i="11"/>
  <c r="G91" i="11"/>
  <c r="O91" i="11"/>
  <c r="G110" i="11"/>
  <c r="O110" i="11"/>
  <c r="G111" i="11"/>
  <c r="O111" i="11"/>
  <c r="G112" i="11"/>
  <c r="O112" i="11"/>
  <c r="G113" i="11"/>
  <c r="O113" i="11"/>
  <c r="G114" i="11"/>
  <c r="O114" i="11"/>
  <c r="N160" i="11"/>
  <c r="M160" i="11"/>
  <c r="L160" i="11"/>
  <c r="K160" i="11"/>
  <c r="J160" i="11"/>
  <c r="O158" i="11"/>
  <c r="G158" i="11"/>
  <c r="O154" i="11"/>
  <c r="G154" i="11"/>
  <c r="N153" i="11"/>
  <c r="N155" i="11" s="1"/>
  <c r="M153" i="11"/>
  <c r="M156" i="11" s="1"/>
  <c r="M157" i="11" s="1"/>
  <c r="L153" i="11"/>
  <c r="L155" i="11" s="1"/>
  <c r="K153" i="11"/>
  <c r="K156" i="11" s="1"/>
  <c r="K157" i="11" s="1"/>
  <c r="J153" i="11"/>
  <c r="J156" i="11" s="1"/>
  <c r="J157" i="11" s="1"/>
  <c r="O152" i="11"/>
  <c r="G152" i="11"/>
  <c r="O151" i="11"/>
  <c r="G151" i="11"/>
  <c r="O150" i="11"/>
  <c r="G150" i="11"/>
  <c r="O149" i="11"/>
  <c r="G149" i="11"/>
  <c r="O148" i="11"/>
  <c r="G148" i="11"/>
  <c r="O147" i="11"/>
  <c r="G147" i="11"/>
  <c r="O146" i="11"/>
  <c r="G146" i="11"/>
  <c r="O145" i="11"/>
  <c r="O144" i="11"/>
  <c r="G144" i="11"/>
  <c r="O143" i="11"/>
  <c r="G143" i="11"/>
  <c r="O142" i="11"/>
  <c r="G142" i="11"/>
  <c r="O141" i="11"/>
  <c r="G141" i="11"/>
  <c r="O140" i="11"/>
  <c r="G140" i="11"/>
  <c r="O139" i="11"/>
  <c r="G139" i="11"/>
  <c r="O138" i="11"/>
  <c r="G138" i="11"/>
  <c r="O137" i="11"/>
  <c r="G137" i="11"/>
  <c r="O136" i="11"/>
  <c r="G136" i="11"/>
  <c r="O135" i="11"/>
  <c r="G135" i="11"/>
  <c r="O134" i="11"/>
  <c r="G134" i="11"/>
  <c r="O133" i="11"/>
  <c r="G133" i="11"/>
  <c r="O132" i="11"/>
  <c r="G132" i="11"/>
  <c r="O131" i="11"/>
  <c r="G131" i="11"/>
  <c r="O130" i="11"/>
  <c r="G130" i="11"/>
  <c r="O129" i="11"/>
  <c r="G129" i="11"/>
  <c r="O128" i="11"/>
  <c r="G128" i="11"/>
  <c r="O127" i="11"/>
  <c r="G127" i="11"/>
  <c r="O126" i="11"/>
  <c r="G126" i="11"/>
  <c r="O125" i="11"/>
  <c r="G125" i="11"/>
  <c r="O124" i="11"/>
  <c r="G124" i="11"/>
  <c r="O123" i="11"/>
  <c r="G123" i="11"/>
  <c r="O122" i="11"/>
  <c r="G122" i="11"/>
  <c r="O121" i="11"/>
  <c r="G121" i="11"/>
  <c r="O120" i="11"/>
  <c r="G120" i="11"/>
  <c r="O119" i="11"/>
  <c r="G119" i="11"/>
  <c r="O118" i="11"/>
  <c r="G118" i="11"/>
  <c r="O117" i="11"/>
  <c r="G117" i="11"/>
  <c r="O116" i="11"/>
  <c r="G116" i="11"/>
  <c r="O115" i="11"/>
  <c r="G115" i="11"/>
  <c r="O11" i="11"/>
  <c r="G11" i="11"/>
  <c r="O10" i="11"/>
  <c r="G10" i="11"/>
  <c r="O9" i="11"/>
  <c r="G9" i="11"/>
  <c r="O8" i="11"/>
  <c r="G8" i="11"/>
  <c r="I4" i="11"/>
  <c r="B156" i="11" l="1"/>
  <c r="B157" i="11" s="1"/>
  <c r="F156" i="11"/>
  <c r="F157" i="11" s="1"/>
  <c r="C159" i="11"/>
  <c r="E159" i="11"/>
  <c r="D159" i="11"/>
  <c r="B161" i="11"/>
  <c r="G160" i="11"/>
  <c r="M159" i="11"/>
  <c r="L161" i="11"/>
  <c r="M161" i="11"/>
  <c r="J159" i="11"/>
  <c r="O160" i="11"/>
  <c r="J161" i="11"/>
  <c r="C161" i="11"/>
  <c r="C162" i="11"/>
  <c r="C163" i="11" s="1"/>
  <c r="D161" i="11"/>
  <c r="D162" i="11"/>
  <c r="D163" i="11" s="1"/>
  <c r="E161" i="11"/>
  <c r="J162" i="11"/>
  <c r="J163" i="11" s="1"/>
  <c r="K162" i="11"/>
  <c r="K163" i="11" s="1"/>
  <c r="J155" i="11"/>
  <c r="L162" i="11"/>
  <c r="L163" i="11" s="1"/>
  <c r="K155" i="11"/>
  <c r="M162" i="11"/>
  <c r="M163" i="11" s="1"/>
  <c r="M155" i="11"/>
  <c r="K161" i="11"/>
  <c r="F161" i="11"/>
  <c r="K159" i="11"/>
  <c r="N162" i="11"/>
  <c r="L159" i="11"/>
  <c r="N161" i="11"/>
  <c r="L156" i="11"/>
  <c r="L157" i="11" s="1"/>
  <c r="B162" i="11"/>
  <c r="B163" i="11" s="1"/>
  <c r="N159" i="11"/>
  <c r="N156" i="11"/>
  <c r="O153" i="11"/>
  <c r="E162" i="11"/>
  <c r="E163" i="11" s="1"/>
  <c r="F162" i="11"/>
  <c r="G153" i="11"/>
  <c r="G162" i="11" l="1"/>
  <c r="F163" i="11"/>
  <c r="O156" i="11"/>
  <c r="N157" i="11"/>
  <c r="G156" i="11"/>
  <c r="N163" i="11"/>
  <c r="O162" i="11"/>
</calcChain>
</file>

<file path=xl/sharedStrings.xml><?xml version="1.0" encoding="utf-8"?>
<sst xmlns="http://schemas.openxmlformats.org/spreadsheetml/2006/main" count="319" uniqueCount="157">
  <si>
    <t>UE-27</t>
  </si>
  <si>
    <t>ExtraUE-27</t>
  </si>
  <si>
    <t>MILES DE EUROS</t>
  </si>
  <si>
    <t>TOTAL MUNDO</t>
  </si>
  <si>
    <t>%cuota</t>
  </si>
  <si>
    <t>Extra Europa</t>
  </si>
  <si>
    <t>Europa No UE</t>
  </si>
  <si>
    <t>EVOLUCIÓN EXPORTACIONES ESPAÑOLAS DE FLORES Y PLANTAS POR PAÍSES DESTINO</t>
  </si>
  <si>
    <t>EVOLUCIÓN IMPORTACIONES ESPAÑOLAS DE FLORES Y PLANTAS POR PAÍSES DESTINO</t>
  </si>
  <si>
    <t>ALBANIA</t>
  </si>
  <si>
    <t>ALEMANIA</t>
  </si>
  <si>
    <t>ANDORRA</t>
  </si>
  <si>
    <t>ANGOLA</t>
  </si>
  <si>
    <t>ARABIA SAUDITA</t>
  </si>
  <si>
    <t>ARGELIA</t>
  </si>
  <si>
    <t>ARGENTINA</t>
  </si>
  <si>
    <t>ARMENIA</t>
  </si>
  <si>
    <t>AUSTRALIA</t>
  </si>
  <si>
    <t>AUSTRIA</t>
  </si>
  <si>
    <t>AZERBAIYAN</t>
  </si>
  <si>
    <t>BAHREIN</t>
  </si>
  <si>
    <t>BÉLGICA</t>
  </si>
  <si>
    <t>BENIN</t>
  </si>
  <si>
    <t>BOLIVIA</t>
  </si>
  <si>
    <t>BOSNIA HERZEGOVINA</t>
  </si>
  <si>
    <t>BRASIL</t>
  </si>
  <si>
    <t>BULGARIA</t>
  </si>
  <si>
    <t>CABO VERDE</t>
  </si>
  <si>
    <t>CAMBOYA</t>
  </si>
  <si>
    <t>CANADA</t>
  </si>
  <si>
    <t>CHILE</t>
  </si>
  <si>
    <t>CHINA</t>
  </si>
  <si>
    <t>CHIPRE</t>
  </si>
  <si>
    <t>COLOMBIA</t>
  </si>
  <si>
    <t>COREA DEL SUR</t>
  </si>
  <si>
    <t>COSTA DE MARFIL</t>
  </si>
  <si>
    <t>COSTA RICA</t>
  </si>
  <si>
    <t>CROACIA</t>
  </si>
  <si>
    <t>DINAMARCA</t>
  </si>
  <si>
    <t>E.A.U.</t>
  </si>
  <si>
    <t>ECUADOR</t>
  </si>
  <si>
    <t>EGIPTO</t>
  </si>
  <si>
    <t>EL SALVADOR</t>
  </si>
  <si>
    <t>ESLOVAQUIA</t>
  </si>
  <si>
    <t>ESLOVENIA</t>
  </si>
  <si>
    <t>ESTADOS UNIDOS</t>
  </si>
  <si>
    <t>ESTONIA</t>
  </si>
  <si>
    <t>ETIOPIA</t>
  </si>
  <si>
    <t>FILIPINAS</t>
  </si>
  <si>
    <t>FINLANDIA</t>
  </si>
  <si>
    <t>FRANCIA</t>
  </si>
  <si>
    <t>GAMBIA</t>
  </si>
  <si>
    <t>GEORGIA</t>
  </si>
  <si>
    <t>GHANA</t>
  </si>
  <si>
    <t>GIBRALTAR</t>
  </si>
  <si>
    <t>GRECIA</t>
  </si>
  <si>
    <t>GUATEMALA</t>
  </si>
  <si>
    <t>GUINEA ECUATORIAL</t>
  </si>
  <si>
    <t>HONDURAS</t>
  </si>
  <si>
    <t>HONG-KONG</t>
  </si>
  <si>
    <t>HUNGRIA</t>
  </si>
  <si>
    <t>INDIA</t>
  </si>
  <si>
    <t>INDONESIA</t>
  </si>
  <si>
    <t>IRAK</t>
  </si>
  <si>
    <t>IRAN</t>
  </si>
  <si>
    <t>IRLANDA</t>
  </si>
  <si>
    <t>ISLANDIA</t>
  </si>
  <si>
    <t>ISRAEL</t>
  </si>
  <si>
    <t>ITALIA</t>
  </si>
  <si>
    <t>JAPON</t>
  </si>
  <si>
    <t>JORDANIA</t>
  </si>
  <si>
    <t>KENIA</t>
  </si>
  <si>
    <t>KIRGUIZISTAN</t>
  </si>
  <si>
    <t>KUWAIT</t>
  </si>
  <si>
    <t>LETONIA</t>
  </si>
  <si>
    <t>LIBANO</t>
  </si>
  <si>
    <t>LIBERIA</t>
  </si>
  <si>
    <t>LIBIA</t>
  </si>
  <si>
    <t>LITUANIA</t>
  </si>
  <si>
    <t>LUXEMBURGO</t>
  </si>
  <si>
    <t>MACEDONIA</t>
  </si>
  <si>
    <t>MALASIA</t>
  </si>
  <si>
    <t>MALI</t>
  </si>
  <si>
    <t>MALTA</t>
  </si>
  <si>
    <t>MARRUECOS</t>
  </si>
  <si>
    <t>MAURICIO</t>
  </si>
  <si>
    <t>MAURITANIA</t>
  </si>
  <si>
    <t>MEXICO</t>
  </si>
  <si>
    <t>MOLDAVIA</t>
  </si>
  <si>
    <t>MONTENEGRO</t>
  </si>
  <si>
    <t>NAMIBIA</t>
  </si>
  <si>
    <t>NEPAL</t>
  </si>
  <si>
    <t>NIGERIA</t>
  </si>
  <si>
    <t>NORUEGA</t>
  </si>
  <si>
    <t>NUEVA ZELANDA</t>
  </si>
  <si>
    <t>País sin determinar</t>
  </si>
  <si>
    <t>PAISES BAJOS</t>
  </si>
  <si>
    <t>PAKISTAN</t>
  </si>
  <si>
    <t>PANAMA</t>
  </si>
  <si>
    <t>PARAGUAY</t>
  </si>
  <si>
    <t>PERU</t>
  </si>
  <si>
    <t>POLINESIA FRANCESA</t>
  </si>
  <si>
    <t>POLONIA</t>
  </si>
  <si>
    <t>PORTUGAL</t>
  </si>
  <si>
    <t>QATAR</t>
  </si>
  <si>
    <t>REINO UNIDO</t>
  </si>
  <si>
    <t>REP. CHECA</t>
  </si>
  <si>
    <t>REP. DOMINICANA</t>
  </si>
  <si>
    <t>RUMANIA</t>
  </si>
  <si>
    <t>RUSIA</t>
  </si>
  <si>
    <t>SAN BARTOLOMÉ</t>
  </si>
  <si>
    <t>SAN MARTÍN</t>
  </si>
  <si>
    <t>SENEGAL</t>
  </si>
  <si>
    <t>SERBIA</t>
  </si>
  <si>
    <t>SINGAPUR</t>
  </si>
  <si>
    <t>SRI LANKA</t>
  </si>
  <si>
    <t>SUDAFRICA</t>
  </si>
  <si>
    <t>SUECIA</t>
  </si>
  <si>
    <t>SUIZA</t>
  </si>
  <si>
    <t>SURINAM</t>
  </si>
  <si>
    <t>TAILANDIA</t>
  </si>
  <si>
    <t>TAIWAN</t>
  </si>
  <si>
    <t>TANZANIA</t>
  </si>
  <si>
    <t>TAYIKISTAN</t>
  </si>
  <si>
    <t>TUNEZ</t>
  </si>
  <si>
    <t>TURQUIA</t>
  </si>
  <si>
    <t>UCRANIA</t>
  </si>
  <si>
    <t>UGANDA</t>
  </si>
  <si>
    <t>URUGUAY</t>
  </si>
  <si>
    <t>UZBEKISTAN</t>
  </si>
  <si>
    <t>VENEZUELA</t>
  </si>
  <si>
    <t>VIETNAM</t>
  </si>
  <si>
    <t>ZAMBIA</t>
  </si>
  <si>
    <t>ZIMBAWE</t>
  </si>
  <si>
    <t>Europa</t>
  </si>
  <si>
    <t>CUBA</t>
  </si>
  <si>
    <t>KAZAJSTAN</t>
  </si>
  <si>
    <t>OMAN</t>
  </si>
  <si>
    <t>CAMERUN</t>
  </si>
  <si>
    <t>CONGO</t>
  </si>
  <si>
    <t>KOSOVO</t>
  </si>
  <si>
    <t>MADAGASCAR</t>
  </si>
  <si>
    <t>SUDAN</t>
  </si>
  <si>
    <t>MOZAMBIQUE</t>
  </si>
  <si>
    <t>TURKEMNISTAN</t>
  </si>
  <si>
    <t>SIERRA LEONA</t>
  </si>
  <si>
    <t>BURKINA FASO</t>
  </si>
  <si>
    <t>NIGER</t>
  </si>
  <si>
    <t>LAOS</t>
  </si>
  <si>
    <t>NAURU</t>
  </si>
  <si>
    <t>%2024/23.</t>
  </si>
  <si>
    <t>BERMUDAS</t>
  </si>
  <si>
    <t>MALDIVAS</t>
  </si>
  <si>
    <t>JAMAICA</t>
  </si>
  <si>
    <t>YEMEN</t>
  </si>
  <si>
    <t>GUINEA</t>
  </si>
  <si>
    <t>ENERO/DICIEMBRE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</si>
</sst>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6" fillId="0" borderId="1" applyNumberFormat="0" applyFill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0" fontId="3" fillId="0" borderId="0" xfId="1" applyFont="1"/>
    <xf numFmtId="0" fontId="5" fillId="0" borderId="0" xfId="1" applyFont="1"/>
    <xf numFmtId="3" fontId="6" fillId="0" borderId="1" xfId="2" applyNumberFormat="1" applyFill="1" applyAlignment="1">
      <alignment horizontal="center"/>
    </xf>
    <xf numFmtId="3" fontId="7" fillId="0" borderId="0" xfId="3" applyNumberFormat="1" applyFont="1" applyFill="1" applyBorder="1" applyAlignment="1">
      <alignment horizontal="left"/>
    </xf>
    <xf numFmtId="3" fontId="8" fillId="0" borderId="0" xfId="3" applyNumberFormat="1" applyFont="1" applyFill="1" applyBorder="1"/>
    <xf numFmtId="3" fontId="6" fillId="0" borderId="1" xfId="2" applyNumberFormat="1" applyFill="1" applyAlignment="1">
      <alignment horizontal="right"/>
    </xf>
    <xf numFmtId="3" fontId="6" fillId="0" borderId="1" xfId="2" applyNumberFormat="1" applyFill="1"/>
    <xf numFmtId="3" fontId="6" fillId="0" borderId="0" xfId="3" applyNumberFormat="1" applyFont="1" applyFill="1" applyBorder="1"/>
    <xf numFmtId="3" fontId="6" fillId="3" borderId="1" xfId="2" applyNumberFormat="1" applyFill="1" applyAlignment="1">
      <alignment horizontal="right"/>
    </xf>
    <xf numFmtId="3" fontId="6" fillId="3" borderId="1" xfId="2" applyNumberFormat="1" applyFill="1"/>
    <xf numFmtId="0" fontId="0" fillId="3" borderId="0" xfId="0" applyFill="1"/>
    <xf numFmtId="0" fontId="4" fillId="0" borderId="0" xfId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F862-B944-43EC-BF3F-FC77AE70D18B}">
  <sheetPr>
    <pageSetUpPr fitToPage="1"/>
  </sheetPr>
  <dimension ref="A3:O166"/>
  <sheetViews>
    <sheetView tabSelected="1" workbookViewId="0">
      <selection activeCell="E17" sqref="E17"/>
    </sheetView>
  </sheetViews>
  <sheetFormatPr baseColWidth="10" defaultRowHeight="14.4" x14ac:dyDescent="0.3"/>
  <cols>
    <col min="1" max="1" width="27.109375" customWidth="1"/>
    <col min="2" max="6" width="13.77734375" customWidth="1"/>
    <col min="7" max="7" width="13.77734375" style="20" customWidth="1"/>
    <col min="8" max="8" width="7.77734375" customWidth="1"/>
    <col min="9" max="9" width="26.5546875" customWidth="1"/>
    <col min="10" max="14" width="12.44140625" customWidth="1"/>
    <col min="15" max="15" width="9.88671875" style="20" bestFit="1" customWidth="1"/>
  </cols>
  <sheetData>
    <row r="3" spans="1:15" ht="18" x14ac:dyDescent="0.35">
      <c r="A3" s="1" t="s">
        <v>7</v>
      </c>
      <c r="B3" s="2"/>
      <c r="C3" s="2"/>
      <c r="D3" s="2"/>
      <c r="E3" s="2"/>
      <c r="F3" s="2"/>
      <c r="G3" s="15"/>
      <c r="I3" s="1" t="s">
        <v>8</v>
      </c>
      <c r="J3" s="2"/>
      <c r="K3" s="2"/>
      <c r="L3" s="2"/>
      <c r="M3" s="2"/>
      <c r="N3" s="2"/>
      <c r="O3" s="15"/>
    </row>
    <row r="4" spans="1:15" ht="18" x14ac:dyDescent="0.35">
      <c r="A4" s="1" t="s">
        <v>156</v>
      </c>
      <c r="B4" s="3"/>
      <c r="C4" s="3"/>
      <c r="D4" s="3"/>
      <c r="E4" s="3"/>
      <c r="F4" s="3"/>
      <c r="G4" s="16"/>
      <c r="I4" s="1" t="str">
        <f>+A4</f>
        <v>ENERO/DICIEMBRE</v>
      </c>
      <c r="J4" s="3"/>
      <c r="K4" s="3"/>
      <c r="L4" s="3"/>
      <c r="M4" s="3"/>
      <c r="N4" s="3"/>
      <c r="O4" s="16"/>
    </row>
    <row r="5" spans="1:15" ht="18" x14ac:dyDescent="0.35">
      <c r="A5" s="4" t="s">
        <v>2</v>
      </c>
      <c r="B5" s="5"/>
      <c r="C5" s="5"/>
      <c r="D5" s="5"/>
      <c r="E5" s="5"/>
      <c r="F5" s="5"/>
      <c r="G5" s="17"/>
      <c r="I5" s="4" t="s">
        <v>2</v>
      </c>
      <c r="J5" s="5"/>
      <c r="K5" s="5"/>
      <c r="L5" s="5"/>
      <c r="M5" s="5"/>
      <c r="N5" s="5"/>
      <c r="O5" s="17"/>
    </row>
    <row r="6" spans="1:15" ht="18" x14ac:dyDescent="0.35">
      <c r="A6" s="4"/>
      <c r="B6" s="5"/>
      <c r="C6" s="5"/>
      <c r="D6" s="5"/>
      <c r="E6" s="5"/>
      <c r="F6" s="5"/>
      <c r="G6" s="17"/>
      <c r="I6" s="4"/>
      <c r="J6" s="5"/>
      <c r="K6" s="5"/>
      <c r="L6" s="5"/>
      <c r="M6" s="5"/>
      <c r="N6" s="5"/>
      <c r="O6" s="17"/>
    </row>
    <row r="7" spans="1:15" s="21" customFormat="1" ht="15" thickBot="1" x14ac:dyDescent="0.35">
      <c r="A7" s="6"/>
      <c r="B7" s="6">
        <v>2020</v>
      </c>
      <c r="C7" s="6">
        <v>2021</v>
      </c>
      <c r="D7" s="6">
        <v>2022</v>
      </c>
      <c r="E7" s="6">
        <v>2023</v>
      </c>
      <c r="F7" s="6">
        <v>2024</v>
      </c>
      <c r="G7" s="6" t="s">
        <v>150</v>
      </c>
      <c r="I7" s="6"/>
      <c r="J7" s="6">
        <v>2020</v>
      </c>
      <c r="K7" s="6">
        <v>2021</v>
      </c>
      <c r="L7" s="6">
        <v>2022</v>
      </c>
      <c r="M7" s="6">
        <v>2023</v>
      </c>
      <c r="N7" s="6">
        <v>2024</v>
      </c>
      <c r="O7" s="6" t="s">
        <v>150</v>
      </c>
    </row>
    <row r="8" spans="1:15" ht="15" thickTop="1" x14ac:dyDescent="0.3">
      <c r="A8" s="7" t="s">
        <v>9</v>
      </c>
      <c r="B8" s="8">
        <v>63</v>
      </c>
      <c r="C8" s="8">
        <v>113</v>
      </c>
      <c r="D8" s="8">
        <v>261</v>
      </c>
      <c r="E8" s="8">
        <v>552</v>
      </c>
      <c r="F8" s="8">
        <v>492</v>
      </c>
      <c r="G8" s="18">
        <f t="shared" ref="G8:G141" si="0">+IF(OR(E8&lt;0.1,F8&lt;0.1),"-",((F8-E8)*100)/E8)</f>
        <v>-10.869565217391305</v>
      </c>
      <c r="I8" s="7" t="s">
        <v>9</v>
      </c>
      <c r="J8" s="8">
        <v>14</v>
      </c>
      <c r="K8" s="8">
        <v>10</v>
      </c>
      <c r="L8" s="8">
        <v>17</v>
      </c>
      <c r="M8" s="8">
        <v>20</v>
      </c>
      <c r="N8" s="8">
        <v>0</v>
      </c>
      <c r="O8" s="18" t="str">
        <f>+IF(OR(M8&lt;0.1,N8&lt;0.1),"-",((N8-M8)*100)/M8)</f>
        <v>-</v>
      </c>
    </row>
    <row r="9" spans="1:15" x14ac:dyDescent="0.3">
      <c r="A9" s="7" t="s">
        <v>10</v>
      </c>
      <c r="B9" s="8">
        <v>42778</v>
      </c>
      <c r="C9" s="8">
        <v>51133</v>
      </c>
      <c r="D9" s="8">
        <v>52172</v>
      </c>
      <c r="E9" s="8">
        <v>46637</v>
      </c>
      <c r="F9" s="8">
        <v>47926</v>
      </c>
      <c r="G9" s="18">
        <f t="shared" si="0"/>
        <v>2.7638999077985291</v>
      </c>
      <c r="I9" s="7" t="s">
        <v>10</v>
      </c>
      <c r="J9" s="8">
        <v>10806</v>
      </c>
      <c r="K9" s="8">
        <v>12417</v>
      </c>
      <c r="L9" s="8">
        <v>15652</v>
      </c>
      <c r="M9" s="8">
        <v>9403</v>
      </c>
      <c r="N9" s="8">
        <v>6845</v>
      </c>
      <c r="O9" s="18">
        <f t="shared" ref="O9:O152" si="1">+IF(OR(M9&lt;0.1,N9&lt;0.1),"-",((N9-M9)*100)/M9)</f>
        <v>-27.204083803041584</v>
      </c>
    </row>
    <row r="10" spans="1:15" x14ac:dyDescent="0.3">
      <c r="A10" s="7" t="s">
        <v>11</v>
      </c>
      <c r="B10" s="8">
        <v>1338</v>
      </c>
      <c r="C10" s="8">
        <v>1426</v>
      </c>
      <c r="D10" s="8">
        <v>1685</v>
      </c>
      <c r="E10" s="8">
        <v>1822</v>
      </c>
      <c r="F10" s="8">
        <v>1758</v>
      </c>
      <c r="G10" s="18">
        <f t="shared" si="0"/>
        <v>-3.5126234906695939</v>
      </c>
      <c r="I10" s="7" t="s">
        <v>11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18" t="str">
        <f t="shared" si="1"/>
        <v>-</v>
      </c>
    </row>
    <row r="11" spans="1:15" x14ac:dyDescent="0.3">
      <c r="A11" s="7" t="s">
        <v>12</v>
      </c>
      <c r="B11" s="8"/>
      <c r="C11" s="8">
        <v>8</v>
      </c>
      <c r="D11" s="8">
        <v>16</v>
      </c>
      <c r="E11" s="8"/>
      <c r="F11" s="8"/>
      <c r="G11" s="18" t="str">
        <f t="shared" si="0"/>
        <v>-</v>
      </c>
      <c r="I11" s="7" t="s">
        <v>12</v>
      </c>
      <c r="J11" s="8"/>
      <c r="K11" s="8">
        <v>0</v>
      </c>
      <c r="L11" s="8">
        <v>0</v>
      </c>
      <c r="M11" s="8"/>
      <c r="N11" s="8"/>
      <c r="O11" s="18" t="str">
        <f t="shared" si="1"/>
        <v>-</v>
      </c>
    </row>
    <row r="12" spans="1:15" x14ac:dyDescent="0.3">
      <c r="A12" s="7" t="s">
        <v>13</v>
      </c>
      <c r="B12" s="8">
        <v>349</v>
      </c>
      <c r="C12" s="8">
        <v>234</v>
      </c>
      <c r="D12" s="8">
        <v>2387</v>
      </c>
      <c r="E12" s="8">
        <v>3422</v>
      </c>
      <c r="F12" s="8">
        <v>1279</v>
      </c>
      <c r="G12" s="18">
        <f t="shared" ref="G12:G15" si="2">+IF(OR(E12&lt;0.1,F12&lt;0.1),"-",((F12-E12)*100)/E12)</f>
        <v>-62.624196376388078</v>
      </c>
      <c r="I12" s="7" t="s">
        <v>13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18" t="str">
        <f t="shared" ref="O12:O15" si="3">+IF(OR(M12&lt;0.1,N12&lt;0.1),"-",((N12-M12)*100)/M12)</f>
        <v>-</v>
      </c>
    </row>
    <row r="13" spans="1:15" x14ac:dyDescent="0.3">
      <c r="A13" s="7" t="s">
        <v>14</v>
      </c>
      <c r="B13" s="8">
        <v>4715</v>
      </c>
      <c r="C13" s="8">
        <v>3716</v>
      </c>
      <c r="D13" s="8">
        <v>288</v>
      </c>
      <c r="E13" s="8">
        <v>8</v>
      </c>
      <c r="F13" s="8"/>
      <c r="G13" s="18" t="str">
        <f t="shared" si="2"/>
        <v>-</v>
      </c>
      <c r="I13" s="7" t="s">
        <v>14</v>
      </c>
      <c r="J13" s="8">
        <v>0</v>
      </c>
      <c r="K13" s="8">
        <v>0</v>
      </c>
      <c r="L13" s="8">
        <v>0</v>
      </c>
      <c r="M13" s="8">
        <v>0</v>
      </c>
      <c r="N13" s="8"/>
      <c r="O13" s="18" t="str">
        <f t="shared" si="3"/>
        <v>-</v>
      </c>
    </row>
    <row r="14" spans="1:15" x14ac:dyDescent="0.3">
      <c r="A14" s="7" t="s">
        <v>15</v>
      </c>
      <c r="B14" s="8">
        <v>101</v>
      </c>
      <c r="C14" s="8">
        <v>510</v>
      </c>
      <c r="D14" s="8">
        <v>666</v>
      </c>
      <c r="E14" s="8">
        <v>299</v>
      </c>
      <c r="F14" s="8">
        <v>248</v>
      </c>
      <c r="G14" s="18">
        <f t="shared" si="2"/>
        <v>-17.056856187290968</v>
      </c>
      <c r="I14" s="7" t="s">
        <v>15</v>
      </c>
      <c r="J14" s="8">
        <v>0</v>
      </c>
      <c r="K14" s="8">
        <v>12</v>
      </c>
      <c r="L14" s="8">
        <v>73</v>
      </c>
      <c r="M14" s="8">
        <v>12</v>
      </c>
      <c r="N14" s="8">
        <v>0</v>
      </c>
      <c r="O14" s="18" t="str">
        <f t="shared" si="3"/>
        <v>-</v>
      </c>
    </row>
    <row r="15" spans="1:15" x14ac:dyDescent="0.3">
      <c r="A15" s="7" t="s">
        <v>16</v>
      </c>
      <c r="B15" s="8">
        <v>190</v>
      </c>
      <c r="C15" s="8">
        <v>66</v>
      </c>
      <c r="D15" s="8">
        <v>385</v>
      </c>
      <c r="E15" s="8">
        <v>443</v>
      </c>
      <c r="F15" s="8">
        <v>843</v>
      </c>
      <c r="G15" s="18">
        <f t="shared" si="2"/>
        <v>90.293453724604973</v>
      </c>
      <c r="I15" s="7" t="s">
        <v>16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18" t="str">
        <f t="shared" si="3"/>
        <v>-</v>
      </c>
    </row>
    <row r="16" spans="1:15" x14ac:dyDescent="0.3">
      <c r="A16" s="7" t="s">
        <v>17</v>
      </c>
      <c r="B16" s="8">
        <v>257</v>
      </c>
      <c r="C16" s="8">
        <v>268</v>
      </c>
      <c r="D16" s="8">
        <v>146</v>
      </c>
      <c r="E16" s="8">
        <v>74</v>
      </c>
      <c r="F16" s="8">
        <v>43</v>
      </c>
      <c r="G16" s="18">
        <f t="shared" ref="G16:G61" si="4">+IF(OR(E16&lt;0.1,F16&lt;0.1),"-",((F16-E16)*100)/E16)</f>
        <v>-41.891891891891895</v>
      </c>
      <c r="I16" s="7" t="s">
        <v>17</v>
      </c>
      <c r="J16" s="8">
        <v>0</v>
      </c>
      <c r="K16" s="8">
        <v>187</v>
      </c>
      <c r="L16" s="8">
        <v>186</v>
      </c>
      <c r="M16" s="8">
        <v>154</v>
      </c>
      <c r="N16" s="8">
        <v>207</v>
      </c>
      <c r="O16" s="18">
        <f t="shared" ref="O16:O61" si="5">+IF(OR(M16&lt;0.1,N16&lt;0.1),"-",((N16-M16)*100)/M16)</f>
        <v>34.415584415584412</v>
      </c>
    </row>
    <row r="17" spans="1:15" x14ac:dyDescent="0.3">
      <c r="A17" s="7" t="s">
        <v>18</v>
      </c>
      <c r="B17" s="8">
        <v>1784</v>
      </c>
      <c r="C17" s="8">
        <v>2215</v>
      </c>
      <c r="D17" s="8">
        <v>2825</v>
      </c>
      <c r="E17" s="8">
        <v>2615</v>
      </c>
      <c r="F17" s="8">
        <v>3090</v>
      </c>
      <c r="G17" s="18">
        <f t="shared" ref="G17:G52" si="6">+IF(OR(E17&lt;0.1,F17&lt;0.1),"-",((F17-E17)*100)/E17)</f>
        <v>18.164435946462714</v>
      </c>
      <c r="I17" s="7" t="s">
        <v>18</v>
      </c>
      <c r="J17" s="8">
        <v>10</v>
      </c>
      <c r="K17" s="8">
        <v>10</v>
      </c>
      <c r="L17" s="8">
        <v>251</v>
      </c>
      <c r="M17" s="8">
        <v>454</v>
      </c>
      <c r="N17" s="8">
        <v>733</v>
      </c>
      <c r="O17" s="18">
        <f t="shared" ref="O17:O52" si="7">+IF(OR(M17&lt;0.1,N17&lt;0.1),"-",((N17-M17)*100)/M17)</f>
        <v>61.453744493392072</v>
      </c>
    </row>
    <row r="18" spans="1:15" x14ac:dyDescent="0.3">
      <c r="A18" s="7" t="s">
        <v>19</v>
      </c>
      <c r="B18" s="8">
        <v>1282</v>
      </c>
      <c r="C18" s="8">
        <v>1380</v>
      </c>
      <c r="D18" s="8">
        <v>612</v>
      </c>
      <c r="E18" s="8">
        <v>1079</v>
      </c>
      <c r="F18" s="8">
        <v>13889</v>
      </c>
      <c r="G18" s="18">
        <f t="shared" si="6"/>
        <v>1187.2103799814643</v>
      </c>
      <c r="I18" s="7" t="s">
        <v>19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18" t="str">
        <f t="shared" si="7"/>
        <v>-</v>
      </c>
    </row>
    <row r="19" spans="1:15" x14ac:dyDescent="0.3">
      <c r="A19" s="7" t="s">
        <v>20</v>
      </c>
      <c r="B19" s="8">
        <v>289</v>
      </c>
      <c r="C19" s="8">
        <v>646</v>
      </c>
      <c r="D19" s="8">
        <v>796</v>
      </c>
      <c r="E19" s="8">
        <v>411</v>
      </c>
      <c r="F19" s="8">
        <v>275</v>
      </c>
      <c r="G19" s="18">
        <f t="shared" si="6"/>
        <v>-33.090024330900242</v>
      </c>
      <c r="I19" s="7" t="s">
        <v>20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18" t="str">
        <f t="shared" si="7"/>
        <v>-</v>
      </c>
    </row>
    <row r="20" spans="1:15" x14ac:dyDescent="0.3">
      <c r="A20" s="7" t="s">
        <v>21</v>
      </c>
      <c r="B20" s="8">
        <v>9868</v>
      </c>
      <c r="C20" s="8">
        <v>15229</v>
      </c>
      <c r="D20" s="8">
        <v>14477</v>
      </c>
      <c r="E20" s="8">
        <v>13776</v>
      </c>
      <c r="F20" s="8">
        <v>15517</v>
      </c>
      <c r="G20" s="18">
        <f t="shared" si="6"/>
        <v>12.637921022067363</v>
      </c>
      <c r="I20" s="7" t="s">
        <v>21</v>
      </c>
      <c r="J20" s="8">
        <v>2709</v>
      </c>
      <c r="K20" s="8">
        <v>3830</v>
      </c>
      <c r="L20" s="8">
        <v>4090</v>
      </c>
      <c r="M20" s="8">
        <v>5937</v>
      </c>
      <c r="N20" s="8">
        <v>6135</v>
      </c>
      <c r="O20" s="18">
        <f t="shared" si="7"/>
        <v>3.3350176856998486</v>
      </c>
    </row>
    <row r="21" spans="1:15" x14ac:dyDescent="0.3">
      <c r="A21" s="7" t="s">
        <v>22</v>
      </c>
      <c r="B21" s="8"/>
      <c r="C21" s="8"/>
      <c r="D21" s="8">
        <v>10</v>
      </c>
      <c r="E21" s="8"/>
      <c r="F21" s="8"/>
      <c r="G21" s="18" t="str">
        <f t="shared" si="6"/>
        <v>-</v>
      </c>
      <c r="I21" s="7" t="s">
        <v>22</v>
      </c>
      <c r="J21" s="8"/>
      <c r="K21" s="8"/>
      <c r="L21" s="8">
        <v>0</v>
      </c>
      <c r="M21" s="8"/>
      <c r="N21" s="8"/>
      <c r="O21" s="18" t="str">
        <f t="shared" si="7"/>
        <v>-</v>
      </c>
    </row>
    <row r="22" spans="1:15" x14ac:dyDescent="0.3">
      <c r="A22" s="7" t="s">
        <v>151</v>
      </c>
      <c r="B22" s="8"/>
      <c r="C22" s="8"/>
      <c r="D22" s="8"/>
      <c r="E22" s="8"/>
      <c r="F22" s="8">
        <v>2</v>
      </c>
      <c r="G22" s="18" t="str">
        <f t="shared" si="6"/>
        <v>-</v>
      </c>
      <c r="I22" s="7" t="s">
        <v>151</v>
      </c>
      <c r="J22" s="8"/>
      <c r="K22" s="8"/>
      <c r="L22" s="8"/>
      <c r="M22" s="8"/>
      <c r="N22" s="8">
        <v>0</v>
      </c>
      <c r="O22" s="18" t="str">
        <f t="shared" si="7"/>
        <v>-</v>
      </c>
    </row>
    <row r="23" spans="1:15" x14ac:dyDescent="0.3">
      <c r="A23" s="7" t="s">
        <v>23</v>
      </c>
      <c r="B23" s="8">
        <v>23</v>
      </c>
      <c r="C23" s="8">
        <v>51</v>
      </c>
      <c r="D23" s="8">
        <v>93</v>
      </c>
      <c r="E23" s="8">
        <v>28</v>
      </c>
      <c r="F23" s="8">
        <v>21</v>
      </c>
      <c r="G23" s="18">
        <f t="shared" si="6"/>
        <v>-25</v>
      </c>
      <c r="I23" s="7" t="s">
        <v>23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18" t="str">
        <f t="shared" si="7"/>
        <v>-</v>
      </c>
    </row>
    <row r="24" spans="1:15" x14ac:dyDescent="0.3">
      <c r="A24" s="7" t="s">
        <v>24</v>
      </c>
      <c r="B24" s="8">
        <v>10</v>
      </c>
      <c r="C24" s="8">
        <v>1</v>
      </c>
      <c r="D24" s="8">
        <v>26</v>
      </c>
      <c r="E24" s="8">
        <v>48</v>
      </c>
      <c r="F24" s="8">
        <v>84</v>
      </c>
      <c r="G24" s="18">
        <f t="shared" si="6"/>
        <v>75</v>
      </c>
      <c r="I24" s="7" t="s">
        <v>24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18" t="str">
        <f t="shared" si="7"/>
        <v>-</v>
      </c>
    </row>
    <row r="25" spans="1:15" x14ac:dyDescent="0.3">
      <c r="A25" s="7" t="s">
        <v>25</v>
      </c>
      <c r="B25" s="8">
        <v>1561</v>
      </c>
      <c r="C25" s="8">
        <v>1688</v>
      </c>
      <c r="D25" s="8">
        <v>2615</v>
      </c>
      <c r="E25" s="8">
        <v>3295</v>
      </c>
      <c r="F25" s="8">
        <v>5051</v>
      </c>
      <c r="G25" s="18">
        <f t="shared" si="6"/>
        <v>53.292867981790593</v>
      </c>
      <c r="I25" s="7" t="s">
        <v>25</v>
      </c>
      <c r="J25" s="8">
        <v>437</v>
      </c>
      <c r="K25" s="8">
        <v>609</v>
      </c>
      <c r="L25" s="8">
        <v>240</v>
      </c>
      <c r="M25" s="8">
        <v>191</v>
      </c>
      <c r="N25" s="8">
        <v>170</v>
      </c>
      <c r="O25" s="18">
        <f t="shared" si="7"/>
        <v>-10.99476439790576</v>
      </c>
    </row>
    <row r="26" spans="1:15" x14ac:dyDescent="0.3">
      <c r="A26" s="7" t="s">
        <v>26</v>
      </c>
      <c r="B26" s="8">
        <v>95</v>
      </c>
      <c r="C26" s="8">
        <v>120</v>
      </c>
      <c r="D26" s="8">
        <v>201</v>
      </c>
      <c r="E26" s="8">
        <v>209</v>
      </c>
      <c r="F26" s="8">
        <v>408</v>
      </c>
      <c r="G26" s="18">
        <f t="shared" si="6"/>
        <v>95.215311004784695</v>
      </c>
      <c r="I26" s="7" t="s">
        <v>26</v>
      </c>
      <c r="J26" s="8">
        <v>0</v>
      </c>
      <c r="K26" s="8">
        <v>12</v>
      </c>
      <c r="L26" s="8">
        <v>15</v>
      </c>
      <c r="M26" s="8">
        <v>17</v>
      </c>
      <c r="N26" s="8">
        <v>33</v>
      </c>
      <c r="O26" s="18">
        <f t="shared" si="7"/>
        <v>94.117647058823536</v>
      </c>
    </row>
    <row r="27" spans="1:15" x14ac:dyDescent="0.3">
      <c r="A27" s="7" t="s">
        <v>146</v>
      </c>
      <c r="B27" s="8">
        <v>0</v>
      </c>
      <c r="C27" s="8"/>
      <c r="D27" s="8"/>
      <c r="E27" s="8"/>
      <c r="F27" s="8"/>
      <c r="G27" s="18" t="str">
        <f t="shared" si="6"/>
        <v>-</v>
      </c>
      <c r="I27" s="7" t="s">
        <v>146</v>
      </c>
      <c r="J27" s="8">
        <v>1</v>
      </c>
      <c r="K27" s="8"/>
      <c r="L27" s="8"/>
      <c r="M27" s="8"/>
      <c r="N27" s="8"/>
      <c r="O27" s="18" t="str">
        <f t="shared" si="7"/>
        <v>-</v>
      </c>
    </row>
    <row r="28" spans="1:15" x14ac:dyDescent="0.3">
      <c r="A28" s="7" t="s">
        <v>27</v>
      </c>
      <c r="B28" s="8">
        <v>4</v>
      </c>
      <c r="C28" s="8">
        <v>105</v>
      </c>
      <c r="D28" s="8">
        <v>19</v>
      </c>
      <c r="E28" s="8">
        <v>63</v>
      </c>
      <c r="F28" s="8">
        <v>51</v>
      </c>
      <c r="G28" s="18">
        <f t="shared" si="6"/>
        <v>-19.047619047619047</v>
      </c>
      <c r="I28" s="7" t="s">
        <v>27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18" t="str">
        <f t="shared" si="7"/>
        <v>-</v>
      </c>
    </row>
    <row r="29" spans="1:15" x14ac:dyDescent="0.3">
      <c r="A29" s="7" t="s">
        <v>28</v>
      </c>
      <c r="B29" s="8">
        <v>29</v>
      </c>
      <c r="C29" s="8"/>
      <c r="D29" s="8"/>
      <c r="E29" s="8"/>
      <c r="F29" s="8"/>
      <c r="G29" s="18" t="str">
        <f t="shared" si="6"/>
        <v>-</v>
      </c>
      <c r="I29" s="7" t="s">
        <v>28</v>
      </c>
      <c r="J29" s="8">
        <v>0</v>
      </c>
      <c r="K29" s="8"/>
      <c r="L29" s="8"/>
      <c r="M29" s="8"/>
      <c r="N29" s="8"/>
      <c r="O29" s="18" t="str">
        <f t="shared" si="7"/>
        <v>-</v>
      </c>
    </row>
    <row r="30" spans="1:15" x14ac:dyDescent="0.3">
      <c r="A30" s="7" t="s">
        <v>138</v>
      </c>
      <c r="B30" s="8"/>
      <c r="C30" s="8"/>
      <c r="D30" s="8">
        <v>3</v>
      </c>
      <c r="E30" s="8"/>
      <c r="F30" s="8"/>
      <c r="G30" s="18" t="str">
        <f t="shared" si="6"/>
        <v>-</v>
      </c>
      <c r="I30" s="7" t="s">
        <v>138</v>
      </c>
      <c r="J30" s="8"/>
      <c r="K30" s="8"/>
      <c r="L30" s="8">
        <v>0</v>
      </c>
      <c r="M30" s="8"/>
      <c r="N30" s="8"/>
      <c r="O30" s="18" t="str">
        <f t="shared" si="7"/>
        <v>-</v>
      </c>
    </row>
    <row r="31" spans="1:15" x14ac:dyDescent="0.3">
      <c r="A31" s="7" t="s">
        <v>29</v>
      </c>
      <c r="B31" s="8">
        <v>14</v>
      </c>
      <c r="C31" s="8">
        <v>53</v>
      </c>
      <c r="D31" s="8">
        <v>74</v>
      </c>
      <c r="E31" s="8">
        <v>181</v>
      </c>
      <c r="F31" s="8">
        <v>74</v>
      </c>
      <c r="G31" s="18">
        <f t="shared" si="6"/>
        <v>-59.116022099447513</v>
      </c>
      <c r="I31" s="7" t="s">
        <v>29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18" t="str">
        <f t="shared" si="7"/>
        <v>-</v>
      </c>
    </row>
    <row r="32" spans="1:15" x14ac:dyDescent="0.3">
      <c r="A32" s="7" t="s">
        <v>30</v>
      </c>
      <c r="B32" s="8">
        <v>11</v>
      </c>
      <c r="C32" s="8">
        <v>44</v>
      </c>
      <c r="D32" s="8">
        <v>80</v>
      </c>
      <c r="E32" s="8">
        <v>92</v>
      </c>
      <c r="F32" s="8">
        <v>54</v>
      </c>
      <c r="G32" s="18">
        <f t="shared" si="6"/>
        <v>-41.304347826086953</v>
      </c>
      <c r="I32" s="7" t="s">
        <v>30</v>
      </c>
      <c r="J32" s="8">
        <v>2323</v>
      </c>
      <c r="K32" s="8">
        <v>1217</v>
      </c>
      <c r="L32" s="8">
        <v>188</v>
      </c>
      <c r="M32" s="8">
        <v>554</v>
      </c>
      <c r="N32" s="8">
        <v>841</v>
      </c>
      <c r="O32" s="18">
        <f t="shared" si="7"/>
        <v>51.805054151624546</v>
      </c>
    </row>
    <row r="33" spans="1:15" x14ac:dyDescent="0.3">
      <c r="A33" s="7" t="s">
        <v>31</v>
      </c>
      <c r="B33" s="8">
        <v>1513</v>
      </c>
      <c r="C33" s="8">
        <v>1494</v>
      </c>
      <c r="D33" s="8">
        <v>1886</v>
      </c>
      <c r="E33" s="8">
        <v>1256</v>
      </c>
      <c r="F33" s="8">
        <v>2160</v>
      </c>
      <c r="G33" s="18">
        <f t="shared" si="6"/>
        <v>71.974522292993626</v>
      </c>
      <c r="I33" s="7" t="s">
        <v>31</v>
      </c>
      <c r="J33" s="8">
        <v>3656</v>
      </c>
      <c r="K33" s="8">
        <v>6603</v>
      </c>
      <c r="L33" s="8">
        <v>8421</v>
      </c>
      <c r="M33" s="8">
        <v>6976</v>
      </c>
      <c r="N33" s="8">
        <v>9042</v>
      </c>
      <c r="O33" s="18">
        <f t="shared" si="7"/>
        <v>29.615825688073393</v>
      </c>
    </row>
    <row r="34" spans="1:15" x14ac:dyDescent="0.3">
      <c r="A34" s="7" t="s">
        <v>32</v>
      </c>
      <c r="B34" s="8">
        <v>347</v>
      </c>
      <c r="C34" s="8">
        <v>759</v>
      </c>
      <c r="D34" s="8">
        <v>1242</v>
      </c>
      <c r="E34" s="8">
        <v>1512</v>
      </c>
      <c r="F34" s="8">
        <v>869</v>
      </c>
      <c r="G34" s="18">
        <f t="shared" si="6"/>
        <v>-42.526455026455025</v>
      </c>
      <c r="I34" s="7" t="s">
        <v>32</v>
      </c>
      <c r="J34" s="8">
        <v>9</v>
      </c>
      <c r="K34" s="8">
        <v>545</v>
      </c>
      <c r="L34" s="8">
        <v>166</v>
      </c>
      <c r="M34" s="8">
        <v>263</v>
      </c>
      <c r="N34" s="8">
        <v>0</v>
      </c>
      <c r="O34" s="18" t="str">
        <f t="shared" si="7"/>
        <v>-</v>
      </c>
    </row>
    <row r="35" spans="1:15" x14ac:dyDescent="0.3">
      <c r="A35" s="7" t="s">
        <v>33</v>
      </c>
      <c r="B35" s="8">
        <v>313</v>
      </c>
      <c r="C35" s="8">
        <v>547</v>
      </c>
      <c r="D35" s="8">
        <v>410</v>
      </c>
      <c r="E35" s="8">
        <v>478</v>
      </c>
      <c r="F35" s="8">
        <v>512</v>
      </c>
      <c r="G35" s="18">
        <f t="shared" si="6"/>
        <v>7.1129707112970708</v>
      </c>
      <c r="I35" s="7" t="s">
        <v>33</v>
      </c>
      <c r="J35" s="8">
        <v>25882</v>
      </c>
      <c r="K35" s="8">
        <v>34511</v>
      </c>
      <c r="L35" s="8">
        <v>46021</v>
      </c>
      <c r="M35" s="8">
        <v>47109</v>
      </c>
      <c r="N35" s="8">
        <v>64046</v>
      </c>
      <c r="O35" s="18">
        <f t="shared" si="7"/>
        <v>35.952790337302851</v>
      </c>
    </row>
    <row r="36" spans="1:15" x14ac:dyDescent="0.3">
      <c r="A36" s="7" t="s">
        <v>139</v>
      </c>
      <c r="B36" s="8"/>
      <c r="C36" s="8"/>
      <c r="D36" s="8"/>
      <c r="E36" s="8">
        <v>14</v>
      </c>
      <c r="F36" s="8"/>
      <c r="G36" s="18" t="str">
        <f t="shared" si="6"/>
        <v>-</v>
      </c>
      <c r="I36" s="7" t="s">
        <v>139</v>
      </c>
      <c r="J36" s="8"/>
      <c r="K36" s="8"/>
      <c r="L36" s="8"/>
      <c r="M36" s="8">
        <v>0</v>
      </c>
      <c r="N36" s="8"/>
      <c r="O36" s="18" t="str">
        <f t="shared" si="7"/>
        <v>-</v>
      </c>
    </row>
    <row r="37" spans="1:15" x14ac:dyDescent="0.3">
      <c r="A37" s="7" t="s">
        <v>34</v>
      </c>
      <c r="B37" s="8">
        <v>326</v>
      </c>
      <c r="C37" s="8">
        <v>245</v>
      </c>
      <c r="D37" s="8">
        <v>390</v>
      </c>
      <c r="E37" s="8">
        <v>577</v>
      </c>
      <c r="F37" s="8">
        <v>371</v>
      </c>
      <c r="G37" s="18">
        <f t="shared" si="6"/>
        <v>-35.701906412478337</v>
      </c>
      <c r="I37" s="7" t="s">
        <v>34</v>
      </c>
      <c r="J37" s="8">
        <v>41</v>
      </c>
      <c r="K37" s="8">
        <v>32</v>
      </c>
      <c r="L37" s="8">
        <v>1</v>
      </c>
      <c r="M37" s="8">
        <v>10</v>
      </c>
      <c r="N37" s="8">
        <v>145</v>
      </c>
      <c r="O37" s="18">
        <f t="shared" si="7"/>
        <v>1350</v>
      </c>
    </row>
    <row r="38" spans="1:15" x14ac:dyDescent="0.3">
      <c r="A38" s="7" t="s">
        <v>35</v>
      </c>
      <c r="B38" s="8">
        <v>106</v>
      </c>
      <c r="C38" s="8">
        <v>175</v>
      </c>
      <c r="D38" s="8">
        <v>77</v>
      </c>
      <c r="E38" s="8">
        <v>183</v>
      </c>
      <c r="F38" s="8">
        <v>183</v>
      </c>
      <c r="G38" s="18">
        <f t="shared" si="6"/>
        <v>0</v>
      </c>
      <c r="I38" s="7" t="s">
        <v>35</v>
      </c>
      <c r="J38" s="8">
        <v>0</v>
      </c>
      <c r="K38" s="8">
        <v>0</v>
      </c>
      <c r="L38" s="8">
        <v>1</v>
      </c>
      <c r="M38" s="8">
        <v>1</v>
      </c>
      <c r="N38" s="8">
        <v>0</v>
      </c>
      <c r="O38" s="18" t="str">
        <f t="shared" si="7"/>
        <v>-</v>
      </c>
    </row>
    <row r="39" spans="1:15" x14ac:dyDescent="0.3">
      <c r="A39" s="7" t="s">
        <v>36</v>
      </c>
      <c r="B39" s="8">
        <v>259</v>
      </c>
      <c r="C39" s="8">
        <v>367</v>
      </c>
      <c r="D39" s="8">
        <v>364</v>
      </c>
      <c r="E39" s="8">
        <v>368</v>
      </c>
      <c r="F39" s="8">
        <v>375</v>
      </c>
      <c r="G39" s="18">
        <f t="shared" si="6"/>
        <v>1.9021739130434783</v>
      </c>
      <c r="I39" s="7" t="s">
        <v>36</v>
      </c>
      <c r="J39" s="8">
        <v>464</v>
      </c>
      <c r="K39" s="8">
        <v>1135</v>
      </c>
      <c r="L39" s="8">
        <v>1175</v>
      </c>
      <c r="M39" s="8">
        <v>915</v>
      </c>
      <c r="N39" s="8">
        <v>1139</v>
      </c>
      <c r="O39" s="18">
        <f t="shared" si="7"/>
        <v>24.480874316939889</v>
      </c>
    </row>
    <row r="40" spans="1:15" x14ac:dyDescent="0.3">
      <c r="A40" s="7" t="s">
        <v>37</v>
      </c>
      <c r="B40" s="8">
        <v>466</v>
      </c>
      <c r="C40" s="8">
        <v>594</v>
      </c>
      <c r="D40" s="8">
        <v>761</v>
      </c>
      <c r="E40" s="8">
        <v>1108</v>
      </c>
      <c r="F40" s="8">
        <v>1693</v>
      </c>
      <c r="G40" s="18">
        <f t="shared" si="6"/>
        <v>52.797833935018048</v>
      </c>
      <c r="I40" s="7" t="s">
        <v>37</v>
      </c>
      <c r="J40" s="8">
        <v>0</v>
      </c>
      <c r="K40" s="8">
        <v>0</v>
      </c>
      <c r="L40" s="8">
        <v>0</v>
      </c>
      <c r="M40" s="8">
        <v>4</v>
      </c>
      <c r="N40" s="8">
        <v>0</v>
      </c>
      <c r="O40" s="18" t="str">
        <f t="shared" si="7"/>
        <v>-</v>
      </c>
    </row>
    <row r="41" spans="1:15" x14ac:dyDescent="0.3">
      <c r="A41" s="7" t="s">
        <v>135</v>
      </c>
      <c r="B41" s="8">
        <v>0</v>
      </c>
      <c r="C41" s="8">
        <v>0</v>
      </c>
      <c r="D41" s="8">
        <v>0</v>
      </c>
      <c r="E41" s="8"/>
      <c r="F41" s="8">
        <v>0</v>
      </c>
      <c r="G41" s="18" t="str">
        <f t="shared" si="6"/>
        <v>-</v>
      </c>
      <c r="I41" s="7" t="s">
        <v>135</v>
      </c>
      <c r="J41" s="8">
        <v>32</v>
      </c>
      <c r="K41" s="8">
        <v>6</v>
      </c>
      <c r="L41" s="8">
        <v>1</v>
      </c>
      <c r="M41" s="8"/>
      <c r="N41" s="8">
        <v>0</v>
      </c>
      <c r="O41" s="18" t="str">
        <f t="shared" si="7"/>
        <v>-</v>
      </c>
    </row>
    <row r="42" spans="1:15" x14ac:dyDescent="0.3">
      <c r="A42" s="7" t="s">
        <v>38</v>
      </c>
      <c r="B42" s="8">
        <v>3235</v>
      </c>
      <c r="C42" s="8">
        <v>4944</v>
      </c>
      <c r="D42" s="8">
        <v>5422</v>
      </c>
      <c r="E42" s="8">
        <v>4589</v>
      </c>
      <c r="F42" s="8">
        <v>5206</v>
      </c>
      <c r="G42" s="18">
        <f t="shared" si="6"/>
        <v>13.445195031597297</v>
      </c>
      <c r="I42" s="7" t="s">
        <v>38</v>
      </c>
      <c r="J42" s="8">
        <v>282</v>
      </c>
      <c r="K42" s="8">
        <v>374</v>
      </c>
      <c r="L42" s="8">
        <v>367</v>
      </c>
      <c r="M42" s="8">
        <v>650</v>
      </c>
      <c r="N42" s="8">
        <v>740</v>
      </c>
      <c r="O42" s="18">
        <f t="shared" si="7"/>
        <v>13.846153846153847</v>
      </c>
    </row>
    <row r="43" spans="1:15" x14ac:dyDescent="0.3">
      <c r="A43" s="7" t="s">
        <v>39</v>
      </c>
      <c r="B43" s="8">
        <v>2582</v>
      </c>
      <c r="C43" s="8">
        <v>3801</v>
      </c>
      <c r="D43" s="8">
        <v>5567</v>
      </c>
      <c r="E43" s="8">
        <v>5900</v>
      </c>
      <c r="F43" s="8">
        <v>6400</v>
      </c>
      <c r="G43" s="18">
        <f t="shared" si="6"/>
        <v>8.4745762711864412</v>
      </c>
      <c r="I43" s="7" t="s">
        <v>39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18" t="str">
        <f t="shared" si="7"/>
        <v>-</v>
      </c>
    </row>
    <row r="44" spans="1:15" x14ac:dyDescent="0.3">
      <c r="A44" s="7" t="s">
        <v>40</v>
      </c>
      <c r="B44" s="8">
        <v>42</v>
      </c>
      <c r="C44" s="8">
        <v>72</v>
      </c>
      <c r="D44" s="8">
        <v>76</v>
      </c>
      <c r="E44" s="8">
        <v>27</v>
      </c>
      <c r="F44" s="8">
        <v>80</v>
      </c>
      <c r="G44" s="18">
        <f t="shared" si="6"/>
        <v>196.2962962962963</v>
      </c>
      <c r="I44" s="7" t="s">
        <v>40</v>
      </c>
      <c r="J44" s="8">
        <v>24522</v>
      </c>
      <c r="K44" s="8">
        <v>35115</v>
      </c>
      <c r="L44" s="8">
        <v>45516</v>
      </c>
      <c r="M44" s="8">
        <v>45587</v>
      </c>
      <c r="N44" s="8">
        <v>49260</v>
      </c>
      <c r="O44" s="18">
        <f t="shared" si="7"/>
        <v>8.0571215478096825</v>
      </c>
    </row>
    <row r="45" spans="1:15" x14ac:dyDescent="0.3">
      <c r="A45" s="7" t="s">
        <v>41</v>
      </c>
      <c r="B45" s="8">
        <v>930</v>
      </c>
      <c r="C45" s="8">
        <v>983</v>
      </c>
      <c r="D45" s="8">
        <v>690</v>
      </c>
      <c r="E45" s="8">
        <v>495</v>
      </c>
      <c r="F45" s="8">
        <v>4161</v>
      </c>
      <c r="G45" s="18">
        <f t="shared" si="6"/>
        <v>740.60606060606062</v>
      </c>
      <c r="I45" s="7" t="s">
        <v>41</v>
      </c>
      <c r="J45" s="8">
        <v>1</v>
      </c>
      <c r="K45" s="8">
        <v>13</v>
      </c>
      <c r="L45" s="8">
        <v>0</v>
      </c>
      <c r="M45" s="8">
        <v>1</v>
      </c>
      <c r="N45" s="8">
        <v>6</v>
      </c>
      <c r="O45" s="18">
        <f t="shared" si="7"/>
        <v>500</v>
      </c>
    </row>
    <row r="46" spans="1:15" x14ac:dyDescent="0.3">
      <c r="A46" s="7" t="s">
        <v>42</v>
      </c>
      <c r="B46" s="8">
        <v>18</v>
      </c>
      <c r="C46" s="8">
        <v>12</v>
      </c>
      <c r="D46" s="8">
        <v>38</v>
      </c>
      <c r="E46" s="8">
        <v>52</v>
      </c>
      <c r="F46" s="8">
        <v>77</v>
      </c>
      <c r="G46" s="18">
        <f t="shared" si="6"/>
        <v>48.07692307692308</v>
      </c>
      <c r="I46" s="7" t="s">
        <v>42</v>
      </c>
      <c r="J46" s="8">
        <v>142</v>
      </c>
      <c r="K46" s="8">
        <v>98</v>
      </c>
      <c r="L46" s="8">
        <v>47</v>
      </c>
      <c r="M46" s="8">
        <v>22</v>
      </c>
      <c r="N46" s="8">
        <v>6</v>
      </c>
      <c r="O46" s="18">
        <f t="shared" si="7"/>
        <v>-72.727272727272734</v>
      </c>
    </row>
    <row r="47" spans="1:15" x14ac:dyDescent="0.3">
      <c r="A47" s="7" t="s">
        <v>43</v>
      </c>
      <c r="B47" s="8">
        <v>89</v>
      </c>
      <c r="C47" s="8">
        <v>293</v>
      </c>
      <c r="D47" s="8">
        <v>440</v>
      </c>
      <c r="E47" s="8">
        <v>428</v>
      </c>
      <c r="F47" s="8">
        <v>1962</v>
      </c>
      <c r="G47" s="18">
        <f t="shared" si="6"/>
        <v>358.41121495327104</v>
      </c>
      <c r="I47" s="7" t="s">
        <v>43</v>
      </c>
      <c r="J47" s="8">
        <v>0</v>
      </c>
      <c r="K47" s="8">
        <v>0</v>
      </c>
      <c r="L47" s="8">
        <v>0</v>
      </c>
      <c r="M47" s="8">
        <v>0</v>
      </c>
      <c r="N47" s="8">
        <v>12</v>
      </c>
      <c r="O47" s="18" t="str">
        <f t="shared" si="7"/>
        <v>-</v>
      </c>
    </row>
    <row r="48" spans="1:15" x14ac:dyDescent="0.3">
      <c r="A48" s="7" t="s">
        <v>44</v>
      </c>
      <c r="B48" s="8">
        <v>138</v>
      </c>
      <c r="C48" s="8">
        <v>198</v>
      </c>
      <c r="D48" s="8">
        <v>242</v>
      </c>
      <c r="E48" s="8">
        <v>259</v>
      </c>
      <c r="F48" s="8">
        <v>325</v>
      </c>
      <c r="G48" s="18">
        <f t="shared" si="6"/>
        <v>25.482625482625483</v>
      </c>
      <c r="I48" s="7" t="s">
        <v>44</v>
      </c>
      <c r="J48" s="8">
        <v>8</v>
      </c>
      <c r="K48" s="8">
        <v>2</v>
      </c>
      <c r="L48" s="8">
        <v>2</v>
      </c>
      <c r="M48" s="8">
        <v>11</v>
      </c>
      <c r="N48" s="8">
        <v>8</v>
      </c>
      <c r="O48" s="18">
        <f t="shared" si="7"/>
        <v>-27.272727272727273</v>
      </c>
    </row>
    <row r="49" spans="1:15" x14ac:dyDescent="0.3">
      <c r="A49" s="7" t="s">
        <v>45</v>
      </c>
      <c r="B49" s="8">
        <v>525</v>
      </c>
      <c r="C49" s="8">
        <v>558</v>
      </c>
      <c r="D49" s="8">
        <v>758</v>
      </c>
      <c r="E49" s="8">
        <v>903</v>
      </c>
      <c r="F49" s="8">
        <v>629</v>
      </c>
      <c r="G49" s="18">
        <f t="shared" si="6"/>
        <v>-30.343300110741971</v>
      </c>
      <c r="I49" s="7" t="s">
        <v>45</v>
      </c>
      <c r="J49" s="8">
        <v>1340</v>
      </c>
      <c r="K49" s="8">
        <v>1433</v>
      </c>
      <c r="L49" s="8">
        <v>1550</v>
      </c>
      <c r="M49" s="8">
        <v>1140</v>
      </c>
      <c r="N49" s="8">
        <v>1682</v>
      </c>
      <c r="O49" s="18">
        <f t="shared" si="7"/>
        <v>47.543859649122808</v>
      </c>
    </row>
    <row r="50" spans="1:15" x14ac:dyDescent="0.3">
      <c r="A50" s="7" t="s">
        <v>46</v>
      </c>
      <c r="B50" s="8">
        <v>206</v>
      </c>
      <c r="C50" s="8">
        <v>248</v>
      </c>
      <c r="D50" s="8">
        <v>167</v>
      </c>
      <c r="E50" s="8">
        <v>76</v>
      </c>
      <c r="F50" s="8">
        <v>130</v>
      </c>
      <c r="G50" s="18">
        <f t="shared" si="6"/>
        <v>71.05263157894737</v>
      </c>
      <c r="I50" s="7" t="s">
        <v>46</v>
      </c>
      <c r="J50" s="8">
        <v>24</v>
      </c>
      <c r="K50" s="8">
        <v>228</v>
      </c>
      <c r="L50" s="8">
        <v>0</v>
      </c>
      <c r="M50" s="8">
        <v>0</v>
      </c>
      <c r="N50" s="8">
        <v>0</v>
      </c>
      <c r="O50" s="18" t="str">
        <f t="shared" si="7"/>
        <v>-</v>
      </c>
    </row>
    <row r="51" spans="1:15" x14ac:dyDescent="0.3">
      <c r="A51" s="7" t="s">
        <v>47</v>
      </c>
      <c r="B51" s="8">
        <v>39</v>
      </c>
      <c r="C51" s="8">
        <v>32</v>
      </c>
      <c r="D51" s="8">
        <v>65</v>
      </c>
      <c r="E51" s="8">
        <v>190</v>
      </c>
      <c r="F51" s="8">
        <v>296</v>
      </c>
      <c r="G51" s="18">
        <f t="shared" si="6"/>
        <v>55.789473684210527</v>
      </c>
      <c r="I51" s="7" t="s">
        <v>47</v>
      </c>
      <c r="J51" s="8">
        <v>486</v>
      </c>
      <c r="K51" s="8">
        <v>801</v>
      </c>
      <c r="L51" s="8">
        <v>1154</v>
      </c>
      <c r="M51" s="8">
        <v>1288</v>
      </c>
      <c r="N51" s="8">
        <v>2029</v>
      </c>
      <c r="O51" s="18">
        <f t="shared" si="7"/>
        <v>57.531055900621119</v>
      </c>
    </row>
    <row r="52" spans="1:15" x14ac:dyDescent="0.3">
      <c r="A52" s="7" t="s">
        <v>48</v>
      </c>
      <c r="B52" s="8">
        <v>0</v>
      </c>
      <c r="C52" s="8">
        <v>2</v>
      </c>
      <c r="D52" s="8">
        <v>2</v>
      </c>
      <c r="E52" s="8">
        <v>3</v>
      </c>
      <c r="F52" s="8">
        <v>0</v>
      </c>
      <c r="G52" s="18" t="str">
        <f t="shared" si="6"/>
        <v>-</v>
      </c>
      <c r="I52" s="7" t="s">
        <v>48</v>
      </c>
      <c r="J52" s="8">
        <v>37</v>
      </c>
      <c r="K52" s="8">
        <v>141</v>
      </c>
      <c r="L52" s="8">
        <v>152</v>
      </c>
      <c r="M52" s="8">
        <v>55</v>
      </c>
      <c r="N52" s="8">
        <v>14</v>
      </c>
      <c r="O52" s="18">
        <f t="shared" si="7"/>
        <v>-74.545454545454547</v>
      </c>
    </row>
    <row r="53" spans="1:15" x14ac:dyDescent="0.3">
      <c r="A53" s="7" t="s">
        <v>49</v>
      </c>
      <c r="B53" s="8">
        <v>331</v>
      </c>
      <c r="C53" s="8">
        <v>333</v>
      </c>
      <c r="D53" s="8">
        <v>269</v>
      </c>
      <c r="E53" s="8">
        <v>99</v>
      </c>
      <c r="F53" s="8">
        <v>199</v>
      </c>
      <c r="G53" s="18">
        <f t="shared" si="4"/>
        <v>101.01010101010101</v>
      </c>
      <c r="I53" s="7" t="s">
        <v>49</v>
      </c>
      <c r="J53" s="8">
        <v>91</v>
      </c>
      <c r="K53" s="8">
        <v>153</v>
      </c>
      <c r="L53" s="8">
        <v>196</v>
      </c>
      <c r="M53" s="8">
        <v>101</v>
      </c>
      <c r="N53" s="8">
        <v>84</v>
      </c>
      <c r="O53" s="18">
        <f t="shared" si="5"/>
        <v>-16.831683168316832</v>
      </c>
    </row>
    <row r="54" spans="1:15" x14ac:dyDescent="0.3">
      <c r="A54" s="7" t="s">
        <v>50</v>
      </c>
      <c r="B54" s="8">
        <v>112220</v>
      </c>
      <c r="C54" s="8">
        <v>161196</v>
      </c>
      <c r="D54" s="8">
        <v>149101</v>
      </c>
      <c r="E54" s="8">
        <v>160104</v>
      </c>
      <c r="F54" s="8">
        <v>177927</v>
      </c>
      <c r="G54" s="18">
        <f t="shared" si="4"/>
        <v>11.132139109578773</v>
      </c>
      <c r="I54" s="7" t="s">
        <v>50</v>
      </c>
      <c r="J54" s="8">
        <v>9361</v>
      </c>
      <c r="K54" s="8">
        <v>12606</v>
      </c>
      <c r="L54" s="8">
        <v>14883</v>
      </c>
      <c r="M54" s="8">
        <v>16167</v>
      </c>
      <c r="N54" s="8">
        <v>14589</v>
      </c>
      <c r="O54" s="18">
        <f t="shared" si="5"/>
        <v>-9.7606234922991284</v>
      </c>
    </row>
    <row r="55" spans="1:15" x14ac:dyDescent="0.3">
      <c r="A55" s="7" t="s">
        <v>51</v>
      </c>
      <c r="B55" s="8"/>
      <c r="C55" s="8"/>
      <c r="D55" s="8"/>
      <c r="E55" s="8">
        <v>4</v>
      </c>
      <c r="F55" s="8"/>
      <c r="G55" s="18" t="str">
        <f t="shared" si="4"/>
        <v>-</v>
      </c>
      <c r="I55" s="7" t="s">
        <v>51</v>
      </c>
      <c r="J55" s="8"/>
      <c r="K55" s="8"/>
      <c r="L55" s="8"/>
      <c r="M55" s="8">
        <v>0</v>
      </c>
      <c r="N55" s="8"/>
      <c r="O55" s="18" t="str">
        <f t="shared" si="5"/>
        <v>-</v>
      </c>
    </row>
    <row r="56" spans="1:15" x14ac:dyDescent="0.3">
      <c r="A56" s="7" t="s">
        <v>52</v>
      </c>
      <c r="B56" s="8">
        <v>967</v>
      </c>
      <c r="C56" s="8">
        <v>2020</v>
      </c>
      <c r="D56" s="8">
        <v>3019</v>
      </c>
      <c r="E56" s="8">
        <v>3064</v>
      </c>
      <c r="F56" s="8">
        <v>2480</v>
      </c>
      <c r="G56" s="18">
        <f t="shared" si="4"/>
        <v>-19.06005221932115</v>
      </c>
      <c r="I56" s="7" t="s">
        <v>52</v>
      </c>
      <c r="J56" s="8">
        <v>8</v>
      </c>
      <c r="K56" s="8">
        <v>38</v>
      </c>
      <c r="L56" s="8">
        <v>69</v>
      </c>
      <c r="M56" s="8">
        <v>0</v>
      </c>
      <c r="N56" s="8">
        <v>35</v>
      </c>
      <c r="O56" s="18" t="str">
        <f t="shared" si="5"/>
        <v>-</v>
      </c>
    </row>
    <row r="57" spans="1:15" x14ac:dyDescent="0.3">
      <c r="A57" s="7" t="s">
        <v>53</v>
      </c>
      <c r="B57" s="8">
        <v>13</v>
      </c>
      <c r="C57" s="8">
        <v>57</v>
      </c>
      <c r="D57" s="8"/>
      <c r="E57" s="8">
        <v>31</v>
      </c>
      <c r="F57" s="8">
        <v>175</v>
      </c>
      <c r="G57" s="18">
        <f t="shared" si="4"/>
        <v>464.51612903225805</v>
      </c>
      <c r="I57" s="7" t="s">
        <v>53</v>
      </c>
      <c r="J57" s="8">
        <v>0</v>
      </c>
      <c r="K57" s="8">
        <v>0</v>
      </c>
      <c r="L57" s="8"/>
      <c r="M57" s="8">
        <v>0</v>
      </c>
      <c r="N57" s="8">
        <v>0</v>
      </c>
      <c r="O57" s="18" t="str">
        <f t="shared" si="5"/>
        <v>-</v>
      </c>
    </row>
    <row r="58" spans="1:15" x14ac:dyDescent="0.3">
      <c r="A58" s="7" t="s">
        <v>54</v>
      </c>
      <c r="B58" s="8">
        <v>239</v>
      </c>
      <c r="C58" s="8">
        <v>298</v>
      </c>
      <c r="D58" s="8">
        <v>235</v>
      </c>
      <c r="E58" s="8">
        <v>392</v>
      </c>
      <c r="F58" s="8">
        <v>270</v>
      </c>
      <c r="G58" s="18">
        <f t="shared" si="4"/>
        <v>-31.122448979591837</v>
      </c>
      <c r="I58" s="7" t="s">
        <v>54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18" t="str">
        <f t="shared" si="5"/>
        <v>-</v>
      </c>
    </row>
    <row r="59" spans="1:15" x14ac:dyDescent="0.3">
      <c r="A59" s="7" t="s">
        <v>55</v>
      </c>
      <c r="B59" s="8">
        <v>8593</v>
      </c>
      <c r="C59" s="8">
        <v>13520</v>
      </c>
      <c r="D59" s="8">
        <v>18128</v>
      </c>
      <c r="E59" s="8">
        <v>23041</v>
      </c>
      <c r="F59" s="8">
        <v>28069</v>
      </c>
      <c r="G59" s="18">
        <f t="shared" si="4"/>
        <v>21.821969532572371</v>
      </c>
      <c r="I59" s="7" t="s">
        <v>55</v>
      </c>
      <c r="J59" s="8">
        <v>1775</v>
      </c>
      <c r="K59" s="8">
        <v>1321</v>
      </c>
      <c r="L59" s="8">
        <v>934</v>
      </c>
      <c r="M59" s="8">
        <v>418</v>
      </c>
      <c r="N59" s="8">
        <v>357</v>
      </c>
      <c r="O59" s="18">
        <f t="shared" si="5"/>
        <v>-14.593301435406699</v>
      </c>
    </row>
    <row r="60" spans="1:15" x14ac:dyDescent="0.3">
      <c r="A60" s="7" t="s">
        <v>56</v>
      </c>
      <c r="B60" s="8">
        <v>27</v>
      </c>
      <c r="C60" s="8">
        <v>29</v>
      </c>
      <c r="D60" s="8">
        <v>113</v>
      </c>
      <c r="E60" s="8">
        <v>316</v>
      </c>
      <c r="F60" s="8">
        <v>369</v>
      </c>
      <c r="G60" s="18">
        <f t="shared" si="4"/>
        <v>16.772151898734176</v>
      </c>
      <c r="I60" s="7" t="s">
        <v>56</v>
      </c>
      <c r="J60" s="8">
        <v>199</v>
      </c>
      <c r="K60" s="8">
        <v>193</v>
      </c>
      <c r="L60" s="8">
        <v>142</v>
      </c>
      <c r="M60" s="8">
        <v>318</v>
      </c>
      <c r="N60" s="8">
        <v>158</v>
      </c>
      <c r="O60" s="18">
        <f t="shared" si="5"/>
        <v>-50.314465408805034</v>
      </c>
    </row>
    <row r="61" spans="1:15" x14ac:dyDescent="0.3">
      <c r="A61" s="7" t="s">
        <v>155</v>
      </c>
      <c r="B61" s="8"/>
      <c r="C61" s="8"/>
      <c r="D61" s="8"/>
      <c r="E61" s="8"/>
      <c r="F61" s="8">
        <v>38</v>
      </c>
      <c r="G61" s="18" t="str">
        <f t="shared" si="4"/>
        <v>-</v>
      </c>
      <c r="I61" s="7" t="s">
        <v>155</v>
      </c>
      <c r="J61" s="8"/>
      <c r="K61" s="8"/>
      <c r="L61" s="8"/>
      <c r="M61" s="8"/>
      <c r="N61" s="8">
        <v>0</v>
      </c>
      <c r="O61" s="18" t="str">
        <f t="shared" si="5"/>
        <v>-</v>
      </c>
    </row>
    <row r="62" spans="1:15" x14ac:dyDescent="0.3">
      <c r="A62" s="7" t="s">
        <v>57</v>
      </c>
      <c r="B62" s="8">
        <v>61</v>
      </c>
      <c r="C62" s="8">
        <v>21</v>
      </c>
      <c r="D62" s="8">
        <v>27</v>
      </c>
      <c r="E62" s="8">
        <v>6</v>
      </c>
      <c r="F62" s="8">
        <v>1</v>
      </c>
      <c r="G62" s="18">
        <f t="shared" ref="G62:G88" si="8">+IF(OR(E62&lt;0.1,F62&lt;0.1),"-",((F62-E62)*100)/E62)</f>
        <v>-83.333333333333329</v>
      </c>
      <c r="I62" s="7" t="s">
        <v>57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18" t="str">
        <f t="shared" ref="O62:O88" si="9">+IF(OR(M62&lt;0.1,N62&lt;0.1),"-",((N62-M62)*100)/M62)</f>
        <v>-</v>
      </c>
    </row>
    <row r="63" spans="1:15" x14ac:dyDescent="0.3">
      <c r="A63" s="7" t="s">
        <v>58</v>
      </c>
      <c r="B63" s="8">
        <v>3</v>
      </c>
      <c r="C63" s="8">
        <v>4</v>
      </c>
      <c r="D63" s="8">
        <v>102</v>
      </c>
      <c r="E63" s="8">
        <v>63</v>
      </c>
      <c r="F63" s="8">
        <v>31</v>
      </c>
      <c r="G63" s="18">
        <f t="shared" si="8"/>
        <v>-50.793650793650791</v>
      </c>
      <c r="I63" s="7" t="s">
        <v>58</v>
      </c>
      <c r="J63" s="8">
        <v>330</v>
      </c>
      <c r="K63" s="8">
        <v>486</v>
      </c>
      <c r="L63" s="8">
        <v>736</v>
      </c>
      <c r="M63" s="8">
        <v>843</v>
      </c>
      <c r="N63" s="8">
        <v>925</v>
      </c>
      <c r="O63" s="18">
        <f t="shared" si="9"/>
        <v>9.7271648873072358</v>
      </c>
    </row>
    <row r="64" spans="1:15" x14ac:dyDescent="0.3">
      <c r="A64" s="7" t="s">
        <v>59</v>
      </c>
      <c r="B64" s="8">
        <v>44</v>
      </c>
      <c r="C64" s="8">
        <v>6</v>
      </c>
      <c r="D64" s="8">
        <v>6</v>
      </c>
      <c r="E64" s="8">
        <v>1</v>
      </c>
      <c r="F64" s="8">
        <v>2</v>
      </c>
      <c r="G64" s="18">
        <f t="shared" ref="G64:G68" si="10">+IF(OR(E64&lt;0.1,F64&lt;0.1),"-",((F64-E64)*100)/E64)</f>
        <v>100</v>
      </c>
      <c r="I64" s="7" t="s">
        <v>59</v>
      </c>
      <c r="J64" s="8">
        <v>3</v>
      </c>
      <c r="K64" s="8">
        <v>0</v>
      </c>
      <c r="L64" s="8">
        <v>180</v>
      </c>
      <c r="M64" s="8">
        <v>16</v>
      </c>
      <c r="N64" s="8">
        <v>1</v>
      </c>
      <c r="O64" s="18">
        <f t="shared" ref="O64:O68" si="11">+IF(OR(M64&lt;0.1,N64&lt;0.1),"-",((N64-M64)*100)/M64)</f>
        <v>-93.75</v>
      </c>
    </row>
    <row r="65" spans="1:15" x14ac:dyDescent="0.3">
      <c r="A65" s="7" t="s">
        <v>60</v>
      </c>
      <c r="B65" s="8">
        <v>415</v>
      </c>
      <c r="C65" s="8">
        <v>606</v>
      </c>
      <c r="D65" s="8">
        <v>857</v>
      </c>
      <c r="E65" s="8">
        <v>828</v>
      </c>
      <c r="F65" s="8">
        <v>2247</v>
      </c>
      <c r="G65" s="18">
        <f t="shared" si="10"/>
        <v>171.37681159420291</v>
      </c>
      <c r="I65" s="7" t="s">
        <v>60</v>
      </c>
      <c r="J65" s="8">
        <v>1</v>
      </c>
      <c r="K65" s="8">
        <v>14</v>
      </c>
      <c r="L65" s="8">
        <v>20</v>
      </c>
      <c r="M65" s="8">
        <v>15</v>
      </c>
      <c r="N65" s="8">
        <v>15</v>
      </c>
      <c r="O65" s="18">
        <f t="shared" si="11"/>
        <v>0</v>
      </c>
    </row>
    <row r="66" spans="1:15" x14ac:dyDescent="0.3">
      <c r="A66" s="7" t="s">
        <v>61</v>
      </c>
      <c r="B66" s="8">
        <v>282</v>
      </c>
      <c r="C66" s="8">
        <v>399</v>
      </c>
      <c r="D66" s="8">
        <v>1195</v>
      </c>
      <c r="E66" s="8">
        <v>680</v>
      </c>
      <c r="F66" s="8">
        <v>2751</v>
      </c>
      <c r="G66" s="18">
        <f t="shared" ref="G66:G67" si="12">+IF(OR(E66&lt;0.1,F66&lt;0.1),"-",((F66-E66)*100)/E66)</f>
        <v>304.55882352941177</v>
      </c>
      <c r="I66" s="7" t="s">
        <v>61</v>
      </c>
      <c r="J66" s="8">
        <v>579</v>
      </c>
      <c r="K66" s="8">
        <v>903</v>
      </c>
      <c r="L66" s="8">
        <v>1321</v>
      </c>
      <c r="M66" s="8">
        <v>781</v>
      </c>
      <c r="N66" s="8">
        <v>684</v>
      </c>
      <c r="O66" s="18">
        <f t="shared" ref="O66:O67" si="13">+IF(OR(M66&lt;0.1,N66&lt;0.1),"-",((N66-M66)*100)/M66)</f>
        <v>-12.419974391805377</v>
      </c>
    </row>
    <row r="67" spans="1:15" x14ac:dyDescent="0.3">
      <c r="A67" s="7" t="s">
        <v>62</v>
      </c>
      <c r="B67" s="8">
        <v>163</v>
      </c>
      <c r="C67" s="8">
        <v>70</v>
      </c>
      <c r="D67" s="8">
        <v>82</v>
      </c>
      <c r="E67" s="8">
        <v>344</v>
      </c>
      <c r="F67" s="8">
        <v>164</v>
      </c>
      <c r="G67" s="18">
        <f t="shared" si="12"/>
        <v>-52.325581395348834</v>
      </c>
      <c r="I67" s="7" t="s">
        <v>62</v>
      </c>
      <c r="J67" s="8">
        <v>19</v>
      </c>
      <c r="K67" s="8">
        <v>27</v>
      </c>
      <c r="L67" s="8">
        <v>79</v>
      </c>
      <c r="M67" s="8">
        <v>76</v>
      </c>
      <c r="N67" s="8">
        <v>81</v>
      </c>
      <c r="O67" s="18">
        <f t="shared" si="13"/>
        <v>6.5789473684210522</v>
      </c>
    </row>
    <row r="68" spans="1:15" x14ac:dyDescent="0.3">
      <c r="A68" s="7" t="s">
        <v>63</v>
      </c>
      <c r="B68" s="8">
        <v>274</v>
      </c>
      <c r="C68" s="8">
        <v>619</v>
      </c>
      <c r="D68" s="8">
        <v>789</v>
      </c>
      <c r="E68" s="8">
        <v>1111</v>
      </c>
      <c r="F68" s="8">
        <v>815</v>
      </c>
      <c r="G68" s="18">
        <f t="shared" si="10"/>
        <v>-26.642664266426642</v>
      </c>
      <c r="I68" s="7" t="s">
        <v>63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18" t="str">
        <f t="shared" si="11"/>
        <v>-</v>
      </c>
    </row>
    <row r="69" spans="1:15" x14ac:dyDescent="0.3">
      <c r="A69" s="7" t="s">
        <v>64</v>
      </c>
      <c r="B69" s="8"/>
      <c r="C69" s="8">
        <v>0</v>
      </c>
      <c r="D69" s="8">
        <v>20</v>
      </c>
      <c r="E69" s="8"/>
      <c r="F69" s="8"/>
      <c r="G69" s="18" t="str">
        <f t="shared" si="8"/>
        <v>-</v>
      </c>
      <c r="I69" s="7" t="s">
        <v>64</v>
      </c>
      <c r="J69" s="8"/>
      <c r="K69" s="8">
        <v>0</v>
      </c>
      <c r="L69" s="8">
        <v>0</v>
      </c>
      <c r="M69" s="8"/>
      <c r="N69" s="8"/>
      <c r="O69" s="18" t="str">
        <f t="shared" si="9"/>
        <v>-</v>
      </c>
    </row>
    <row r="70" spans="1:15" x14ac:dyDescent="0.3">
      <c r="A70" s="7" t="s">
        <v>65</v>
      </c>
      <c r="B70" s="8">
        <v>145</v>
      </c>
      <c r="C70" s="8">
        <v>120</v>
      </c>
      <c r="D70" s="8">
        <v>150</v>
      </c>
      <c r="E70" s="8">
        <v>155</v>
      </c>
      <c r="F70" s="8">
        <v>1254</v>
      </c>
      <c r="G70" s="18">
        <f t="shared" ref="G70:G76" si="14">+IF(OR(E70&lt;0.1,F70&lt;0.1),"-",((F70-E70)*100)/E70)</f>
        <v>709.0322580645161</v>
      </c>
      <c r="I70" s="7" t="s">
        <v>65</v>
      </c>
      <c r="J70" s="8">
        <v>8</v>
      </c>
      <c r="K70" s="8">
        <v>15</v>
      </c>
      <c r="L70" s="8">
        <v>23</v>
      </c>
      <c r="M70" s="8">
        <v>22</v>
      </c>
      <c r="N70" s="8">
        <v>12</v>
      </c>
      <c r="O70" s="18">
        <f t="shared" ref="O70:O76" si="15">+IF(OR(M70&lt;0.1,N70&lt;0.1),"-",((N70-M70)*100)/M70)</f>
        <v>-45.454545454545453</v>
      </c>
    </row>
    <row r="71" spans="1:15" x14ac:dyDescent="0.3">
      <c r="A71" s="7" t="s">
        <v>66</v>
      </c>
      <c r="B71" s="8"/>
      <c r="C71" s="8">
        <v>0</v>
      </c>
      <c r="D71" s="8"/>
      <c r="E71" s="8">
        <v>0</v>
      </c>
      <c r="F71" s="8"/>
      <c r="G71" s="18" t="str">
        <f t="shared" ref="G71:G73" si="16">+IF(OR(E71&lt;0.1,F71&lt;0.1),"-",((F71-E71)*100)/E71)</f>
        <v>-</v>
      </c>
      <c r="I71" s="7" t="s">
        <v>66</v>
      </c>
      <c r="J71" s="8"/>
      <c r="K71" s="8">
        <v>0</v>
      </c>
      <c r="L71" s="8"/>
      <c r="M71" s="8">
        <v>0</v>
      </c>
      <c r="N71" s="8"/>
      <c r="O71" s="18" t="str">
        <f t="shared" ref="O71:O73" si="17">+IF(OR(M71&lt;0.1,N71&lt;0.1),"-",((N71-M71)*100)/M71)</f>
        <v>-</v>
      </c>
    </row>
    <row r="72" spans="1:15" x14ac:dyDescent="0.3">
      <c r="A72" s="7" t="s">
        <v>67</v>
      </c>
      <c r="B72" s="8">
        <v>332</v>
      </c>
      <c r="C72" s="8">
        <v>294</v>
      </c>
      <c r="D72" s="8">
        <v>127</v>
      </c>
      <c r="E72" s="8">
        <v>84</v>
      </c>
      <c r="F72" s="8">
        <v>138</v>
      </c>
      <c r="G72" s="18">
        <f t="shared" si="16"/>
        <v>64.285714285714292</v>
      </c>
      <c r="I72" s="7" t="s">
        <v>67</v>
      </c>
      <c r="J72" s="8">
        <v>659</v>
      </c>
      <c r="K72" s="8">
        <v>687</v>
      </c>
      <c r="L72" s="8">
        <v>441</v>
      </c>
      <c r="M72" s="8">
        <v>301</v>
      </c>
      <c r="N72" s="8">
        <v>225</v>
      </c>
      <c r="O72" s="18">
        <f t="shared" si="17"/>
        <v>-25.249169435215947</v>
      </c>
    </row>
    <row r="73" spans="1:15" x14ac:dyDescent="0.3">
      <c r="A73" s="7" t="s">
        <v>68</v>
      </c>
      <c r="B73" s="8">
        <v>28647</v>
      </c>
      <c r="C73" s="8">
        <v>42901</v>
      </c>
      <c r="D73" s="8">
        <v>43304</v>
      </c>
      <c r="E73" s="8">
        <v>48357</v>
      </c>
      <c r="F73" s="8">
        <v>52578</v>
      </c>
      <c r="G73" s="18">
        <f t="shared" si="16"/>
        <v>8.7288293318444072</v>
      </c>
      <c r="I73" s="7" t="s">
        <v>68</v>
      </c>
      <c r="J73" s="8">
        <v>20851</v>
      </c>
      <c r="K73" s="8">
        <v>26500</v>
      </c>
      <c r="L73" s="8">
        <v>28838</v>
      </c>
      <c r="M73" s="8">
        <v>32638</v>
      </c>
      <c r="N73" s="8">
        <v>29956</v>
      </c>
      <c r="O73" s="18">
        <f t="shared" si="17"/>
        <v>-8.2174152827991911</v>
      </c>
    </row>
    <row r="74" spans="1:15" x14ac:dyDescent="0.3">
      <c r="A74" s="7" t="s">
        <v>153</v>
      </c>
      <c r="B74" s="8"/>
      <c r="C74" s="8"/>
      <c r="D74" s="8"/>
      <c r="E74" s="8"/>
      <c r="F74" s="8">
        <v>0</v>
      </c>
      <c r="G74" s="18" t="str">
        <f t="shared" si="14"/>
        <v>-</v>
      </c>
      <c r="I74" s="7" t="s">
        <v>153</v>
      </c>
      <c r="J74" s="8"/>
      <c r="K74" s="8"/>
      <c r="L74" s="8"/>
      <c r="M74" s="8"/>
      <c r="N74" s="8">
        <v>0</v>
      </c>
      <c r="O74" s="18" t="str">
        <f t="shared" si="15"/>
        <v>-</v>
      </c>
    </row>
    <row r="75" spans="1:15" x14ac:dyDescent="0.3">
      <c r="A75" s="7" t="s">
        <v>69</v>
      </c>
      <c r="B75" s="8">
        <v>2302</v>
      </c>
      <c r="C75" s="8">
        <v>2045</v>
      </c>
      <c r="D75" s="8">
        <v>1924</v>
      </c>
      <c r="E75" s="8">
        <v>2213</v>
      </c>
      <c r="F75" s="8">
        <v>1986</v>
      </c>
      <c r="G75" s="18">
        <f t="shared" si="14"/>
        <v>-10.25756891098057</v>
      </c>
      <c r="I75" s="7" t="s">
        <v>69</v>
      </c>
      <c r="J75" s="8">
        <v>373</v>
      </c>
      <c r="K75" s="8">
        <v>264</v>
      </c>
      <c r="L75" s="8">
        <v>635</v>
      </c>
      <c r="M75" s="8">
        <v>594</v>
      </c>
      <c r="N75" s="8">
        <v>191</v>
      </c>
      <c r="O75" s="18">
        <f t="shared" si="15"/>
        <v>-67.845117845117841</v>
      </c>
    </row>
    <row r="76" spans="1:15" x14ac:dyDescent="0.3">
      <c r="A76" s="7" t="s">
        <v>70</v>
      </c>
      <c r="B76" s="8">
        <v>243</v>
      </c>
      <c r="C76" s="8">
        <v>305</v>
      </c>
      <c r="D76" s="8">
        <v>260</v>
      </c>
      <c r="E76" s="8">
        <v>237</v>
      </c>
      <c r="F76" s="8">
        <v>240</v>
      </c>
      <c r="G76" s="18">
        <f t="shared" si="14"/>
        <v>1.2658227848101267</v>
      </c>
      <c r="I76" s="7" t="s">
        <v>70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8" t="str">
        <f t="shared" si="15"/>
        <v>-</v>
      </c>
    </row>
    <row r="77" spans="1:15" x14ac:dyDescent="0.3">
      <c r="A77" s="7" t="s">
        <v>136</v>
      </c>
      <c r="B77" s="8">
        <v>9</v>
      </c>
      <c r="C77" s="8">
        <v>0</v>
      </c>
      <c r="D77" s="8"/>
      <c r="E77" s="8">
        <v>5</v>
      </c>
      <c r="F77" s="8">
        <v>0</v>
      </c>
      <c r="G77" s="18" t="str">
        <f t="shared" si="8"/>
        <v>-</v>
      </c>
      <c r="I77" s="7" t="s">
        <v>136</v>
      </c>
      <c r="J77" s="8">
        <v>0</v>
      </c>
      <c r="K77" s="8">
        <v>0</v>
      </c>
      <c r="L77" s="8"/>
      <c r="M77" s="8">
        <v>0</v>
      </c>
      <c r="N77" s="8">
        <v>0</v>
      </c>
      <c r="O77" s="18" t="str">
        <f t="shared" si="9"/>
        <v>-</v>
      </c>
    </row>
    <row r="78" spans="1:15" x14ac:dyDescent="0.3">
      <c r="A78" s="7" t="s">
        <v>71</v>
      </c>
      <c r="B78" s="8">
        <v>158</v>
      </c>
      <c r="C78" s="8">
        <v>180</v>
      </c>
      <c r="D78" s="8">
        <v>402</v>
      </c>
      <c r="E78" s="8">
        <v>540</v>
      </c>
      <c r="F78" s="8">
        <v>357</v>
      </c>
      <c r="G78" s="18">
        <f t="shared" si="8"/>
        <v>-33.888888888888886</v>
      </c>
      <c r="I78" s="7" t="s">
        <v>71</v>
      </c>
      <c r="J78" s="8">
        <v>734</v>
      </c>
      <c r="K78" s="8">
        <v>843</v>
      </c>
      <c r="L78" s="8">
        <v>716</v>
      </c>
      <c r="M78" s="8">
        <v>551</v>
      </c>
      <c r="N78" s="8">
        <v>585</v>
      </c>
      <c r="O78" s="18">
        <f t="shared" si="9"/>
        <v>6.1705989110707806</v>
      </c>
    </row>
    <row r="79" spans="1:15" x14ac:dyDescent="0.3">
      <c r="A79" s="7" t="s">
        <v>72</v>
      </c>
      <c r="B79" s="8"/>
      <c r="C79" s="8">
        <v>9</v>
      </c>
      <c r="D79" s="8"/>
      <c r="E79" s="8"/>
      <c r="F79" s="8"/>
      <c r="G79" s="18" t="str">
        <f t="shared" si="8"/>
        <v>-</v>
      </c>
      <c r="I79" s="7" t="s">
        <v>72</v>
      </c>
      <c r="J79" s="8"/>
      <c r="K79" s="8">
        <v>0</v>
      </c>
      <c r="L79" s="8"/>
      <c r="M79" s="8"/>
      <c r="N79" s="8"/>
      <c r="O79" s="18" t="str">
        <f t="shared" si="9"/>
        <v>-</v>
      </c>
    </row>
    <row r="80" spans="1:15" x14ac:dyDescent="0.3">
      <c r="A80" s="7" t="s">
        <v>140</v>
      </c>
      <c r="B80" s="8"/>
      <c r="C80" s="8"/>
      <c r="D80" s="8"/>
      <c r="E80" s="8">
        <v>31</v>
      </c>
      <c r="F80" s="8">
        <v>146</v>
      </c>
      <c r="G80" s="18">
        <f t="shared" si="8"/>
        <v>370.96774193548384</v>
      </c>
      <c r="I80" s="7" t="s">
        <v>140</v>
      </c>
      <c r="J80" s="8"/>
      <c r="K80" s="8"/>
      <c r="L80" s="8"/>
      <c r="M80" s="8">
        <v>0</v>
      </c>
      <c r="N80" s="8">
        <v>0</v>
      </c>
      <c r="O80" s="18" t="str">
        <f t="shared" si="9"/>
        <v>-</v>
      </c>
    </row>
    <row r="81" spans="1:15" x14ac:dyDescent="0.3">
      <c r="A81" s="7" t="s">
        <v>73</v>
      </c>
      <c r="B81" s="8">
        <v>1809</v>
      </c>
      <c r="C81" s="8">
        <v>1596</v>
      </c>
      <c r="D81" s="8">
        <v>1611</v>
      </c>
      <c r="E81" s="8">
        <v>2443</v>
      </c>
      <c r="F81" s="8">
        <v>1906</v>
      </c>
      <c r="G81" s="18">
        <f t="shared" si="8"/>
        <v>-21.981170691772412</v>
      </c>
      <c r="I81" s="7" t="s">
        <v>73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18" t="str">
        <f t="shared" si="9"/>
        <v>-</v>
      </c>
    </row>
    <row r="82" spans="1:15" x14ac:dyDescent="0.3">
      <c r="A82" s="7" t="s">
        <v>148</v>
      </c>
      <c r="B82" s="8"/>
      <c r="C82" s="8"/>
      <c r="D82" s="8"/>
      <c r="E82" s="8">
        <v>2</v>
      </c>
      <c r="F82" s="8"/>
      <c r="G82" s="18" t="str">
        <f t="shared" si="8"/>
        <v>-</v>
      </c>
      <c r="I82" s="7" t="s">
        <v>148</v>
      </c>
      <c r="J82" s="8"/>
      <c r="K82" s="8"/>
      <c r="L82" s="8"/>
      <c r="M82" s="8">
        <v>0</v>
      </c>
      <c r="N82" s="8"/>
      <c r="O82" s="18" t="str">
        <f t="shared" si="9"/>
        <v>-</v>
      </c>
    </row>
    <row r="83" spans="1:15" x14ac:dyDescent="0.3">
      <c r="A83" s="7" t="s">
        <v>74</v>
      </c>
      <c r="B83" s="8">
        <v>65</v>
      </c>
      <c r="C83" s="8">
        <v>101</v>
      </c>
      <c r="D83" s="8">
        <v>123</v>
      </c>
      <c r="E83" s="8">
        <v>109</v>
      </c>
      <c r="F83" s="8">
        <v>584</v>
      </c>
      <c r="G83" s="18">
        <f t="shared" si="8"/>
        <v>435.77981651376149</v>
      </c>
      <c r="I83" s="7" t="s">
        <v>74</v>
      </c>
      <c r="J83" s="8">
        <v>17</v>
      </c>
      <c r="K83" s="8">
        <v>21</v>
      </c>
      <c r="L83" s="8">
        <v>87</v>
      </c>
      <c r="M83" s="8">
        <v>25</v>
      </c>
      <c r="N83" s="8">
        <v>8</v>
      </c>
      <c r="O83" s="18">
        <f t="shared" si="9"/>
        <v>-68</v>
      </c>
    </row>
    <row r="84" spans="1:15" x14ac:dyDescent="0.3">
      <c r="A84" s="7" t="s">
        <v>75</v>
      </c>
      <c r="B84" s="8">
        <v>240</v>
      </c>
      <c r="C84" s="8">
        <v>495</v>
      </c>
      <c r="D84" s="8">
        <v>1258</v>
      </c>
      <c r="E84" s="8">
        <v>1188</v>
      </c>
      <c r="F84" s="8">
        <v>1181</v>
      </c>
      <c r="G84" s="18">
        <f t="shared" si="8"/>
        <v>-0.58922558922558921</v>
      </c>
      <c r="I84" s="7" t="s">
        <v>75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18" t="str">
        <f t="shared" si="9"/>
        <v>-</v>
      </c>
    </row>
    <row r="85" spans="1:15" x14ac:dyDescent="0.3">
      <c r="A85" s="7" t="s">
        <v>76</v>
      </c>
      <c r="B85" s="8"/>
      <c r="C85" s="8"/>
      <c r="D85" s="8"/>
      <c r="E85" s="8">
        <v>33</v>
      </c>
      <c r="F85" s="8"/>
      <c r="G85" s="18" t="str">
        <f t="shared" si="8"/>
        <v>-</v>
      </c>
      <c r="I85" s="7" t="s">
        <v>76</v>
      </c>
      <c r="J85" s="8"/>
      <c r="K85" s="8"/>
      <c r="L85" s="8"/>
      <c r="M85" s="8">
        <v>0</v>
      </c>
      <c r="N85" s="8"/>
      <c r="O85" s="18" t="str">
        <f t="shared" si="9"/>
        <v>-</v>
      </c>
    </row>
    <row r="86" spans="1:15" x14ac:dyDescent="0.3">
      <c r="A86" s="7" t="s">
        <v>77</v>
      </c>
      <c r="B86" s="8"/>
      <c r="C86" s="8">
        <v>433</v>
      </c>
      <c r="D86" s="8">
        <v>298</v>
      </c>
      <c r="E86" s="8">
        <v>557</v>
      </c>
      <c r="F86" s="8">
        <v>659</v>
      </c>
      <c r="G86" s="18">
        <f t="shared" si="8"/>
        <v>18.312387791741472</v>
      </c>
      <c r="I86" s="7" t="s">
        <v>77</v>
      </c>
      <c r="J86" s="8"/>
      <c r="K86" s="8">
        <v>0</v>
      </c>
      <c r="L86" s="8">
        <v>0</v>
      </c>
      <c r="M86" s="8">
        <v>0</v>
      </c>
      <c r="N86" s="8">
        <v>0</v>
      </c>
      <c r="O86" s="18" t="str">
        <f t="shared" si="9"/>
        <v>-</v>
      </c>
    </row>
    <row r="87" spans="1:15" x14ac:dyDescent="0.3">
      <c r="A87" s="7" t="s">
        <v>78</v>
      </c>
      <c r="B87" s="8">
        <v>284</v>
      </c>
      <c r="C87" s="8">
        <v>408</v>
      </c>
      <c r="D87" s="8">
        <v>371</v>
      </c>
      <c r="E87" s="8">
        <v>303</v>
      </c>
      <c r="F87" s="8">
        <v>314</v>
      </c>
      <c r="G87" s="18">
        <f t="shared" si="8"/>
        <v>3.6303630363036303</v>
      </c>
      <c r="I87" s="7" t="s">
        <v>78</v>
      </c>
      <c r="J87" s="8">
        <v>1</v>
      </c>
      <c r="K87" s="8">
        <v>0</v>
      </c>
      <c r="L87" s="8">
        <v>13</v>
      </c>
      <c r="M87" s="8">
        <v>1</v>
      </c>
      <c r="N87" s="8">
        <v>0</v>
      </c>
      <c r="O87" s="18" t="str">
        <f t="shared" si="9"/>
        <v>-</v>
      </c>
    </row>
    <row r="88" spans="1:15" x14ac:dyDescent="0.3">
      <c r="A88" s="7" t="s">
        <v>79</v>
      </c>
      <c r="B88" s="8">
        <v>50</v>
      </c>
      <c r="C88" s="8">
        <v>67</v>
      </c>
      <c r="D88" s="8">
        <v>106</v>
      </c>
      <c r="E88" s="8">
        <v>135</v>
      </c>
      <c r="F88" s="8">
        <v>277</v>
      </c>
      <c r="G88" s="18">
        <f t="shared" si="8"/>
        <v>105.18518518518519</v>
      </c>
      <c r="I88" s="7" t="s">
        <v>79</v>
      </c>
      <c r="J88" s="8">
        <v>22</v>
      </c>
      <c r="K88" s="8">
        <v>651</v>
      </c>
      <c r="L88" s="8">
        <v>448</v>
      </c>
      <c r="M88" s="8">
        <v>49</v>
      </c>
      <c r="N88" s="8">
        <v>137</v>
      </c>
      <c r="O88" s="18">
        <f t="shared" si="9"/>
        <v>179.59183673469389</v>
      </c>
    </row>
    <row r="89" spans="1:15" x14ac:dyDescent="0.3">
      <c r="A89" s="7" t="s">
        <v>80</v>
      </c>
      <c r="B89" s="8">
        <v>1</v>
      </c>
      <c r="C89" s="8">
        <v>21</v>
      </c>
      <c r="D89" s="8">
        <v>11</v>
      </c>
      <c r="E89" s="8">
        <v>9</v>
      </c>
      <c r="F89" s="8">
        <v>32</v>
      </c>
      <c r="G89" s="18">
        <f t="shared" ref="G89:G114" si="18">+IF(OR(E89&lt;0.1,F89&lt;0.1),"-",((F89-E89)*100)/E89)</f>
        <v>255.55555555555554</v>
      </c>
      <c r="I89" s="7" t="s">
        <v>80</v>
      </c>
      <c r="J89" s="8">
        <v>0</v>
      </c>
      <c r="K89" s="8">
        <v>0</v>
      </c>
      <c r="L89" s="8">
        <v>0</v>
      </c>
      <c r="M89" s="8">
        <v>0</v>
      </c>
      <c r="N89" s="8">
        <v>1</v>
      </c>
      <c r="O89" s="18" t="str">
        <f t="shared" ref="O89:O114" si="19">+IF(OR(M89&lt;0.1,N89&lt;0.1),"-",((N89-M89)*100)/M89)</f>
        <v>-</v>
      </c>
    </row>
    <row r="90" spans="1:15" x14ac:dyDescent="0.3">
      <c r="A90" s="7" t="s">
        <v>141</v>
      </c>
      <c r="B90" s="8"/>
      <c r="C90" s="8"/>
      <c r="D90" s="8"/>
      <c r="E90" s="8">
        <v>58</v>
      </c>
      <c r="F90" s="8">
        <v>7</v>
      </c>
      <c r="G90" s="18">
        <f t="shared" si="18"/>
        <v>-87.931034482758619</v>
      </c>
      <c r="I90" s="7" t="s">
        <v>141</v>
      </c>
      <c r="J90" s="8"/>
      <c r="K90" s="8"/>
      <c r="L90" s="8"/>
      <c r="M90" s="8">
        <v>0</v>
      </c>
      <c r="N90" s="8">
        <v>0</v>
      </c>
      <c r="O90" s="18" t="str">
        <f t="shared" si="19"/>
        <v>-</v>
      </c>
    </row>
    <row r="91" spans="1:15" x14ac:dyDescent="0.3">
      <c r="A91" s="7" t="s">
        <v>81</v>
      </c>
      <c r="B91" s="8">
        <v>39</v>
      </c>
      <c r="C91" s="8">
        <v>27</v>
      </c>
      <c r="D91" s="8">
        <v>5</v>
      </c>
      <c r="E91" s="8">
        <v>60</v>
      </c>
      <c r="F91" s="8">
        <v>30</v>
      </c>
      <c r="G91" s="18">
        <f t="shared" si="18"/>
        <v>-50</v>
      </c>
      <c r="I91" s="7" t="s">
        <v>81</v>
      </c>
      <c r="J91" s="8">
        <v>21</v>
      </c>
      <c r="K91" s="8">
        <v>9</v>
      </c>
      <c r="L91" s="8">
        <v>9</v>
      </c>
      <c r="M91" s="8">
        <v>4</v>
      </c>
      <c r="N91" s="8">
        <v>1</v>
      </c>
      <c r="O91" s="18">
        <f t="shared" si="19"/>
        <v>-75</v>
      </c>
    </row>
    <row r="92" spans="1:15" x14ac:dyDescent="0.3">
      <c r="A92" s="7" t="s">
        <v>152</v>
      </c>
      <c r="B92" s="8"/>
      <c r="C92" s="8"/>
      <c r="D92" s="8"/>
      <c r="E92" s="8"/>
      <c r="F92" s="8">
        <v>1</v>
      </c>
      <c r="G92" s="18" t="str">
        <f t="shared" ref="G92:G109" si="20">+IF(OR(E92&lt;0.1,F92&lt;0.1),"-",((F92-E92)*100)/E92)</f>
        <v>-</v>
      </c>
      <c r="I92" s="7" t="s">
        <v>152</v>
      </c>
      <c r="J92" s="8"/>
      <c r="K92" s="8"/>
      <c r="L92" s="8"/>
      <c r="M92" s="8"/>
      <c r="N92" s="8">
        <v>0</v>
      </c>
      <c r="O92" s="18" t="str">
        <f t="shared" ref="O92:O109" si="21">+IF(OR(M92&lt;0.1,N92&lt;0.1),"-",((N92-M92)*100)/M92)</f>
        <v>-</v>
      </c>
    </row>
    <row r="93" spans="1:15" x14ac:dyDescent="0.3">
      <c r="A93" s="7" t="s">
        <v>82</v>
      </c>
      <c r="B93" s="8">
        <v>0</v>
      </c>
      <c r="C93" s="8">
        <v>3</v>
      </c>
      <c r="D93" s="8"/>
      <c r="E93" s="8"/>
      <c r="F93" s="8">
        <v>4</v>
      </c>
      <c r="G93" s="18" t="str">
        <f t="shared" si="20"/>
        <v>-</v>
      </c>
      <c r="I93" s="7" t="s">
        <v>82</v>
      </c>
      <c r="J93" s="8">
        <v>0</v>
      </c>
      <c r="K93" s="8">
        <v>0</v>
      </c>
      <c r="L93" s="8"/>
      <c r="M93" s="8"/>
      <c r="N93" s="8">
        <v>0</v>
      </c>
      <c r="O93" s="18" t="str">
        <f t="shared" si="21"/>
        <v>-</v>
      </c>
    </row>
    <row r="94" spans="1:15" x14ac:dyDescent="0.3">
      <c r="A94" s="7" t="s">
        <v>83</v>
      </c>
      <c r="B94" s="8">
        <v>506</v>
      </c>
      <c r="C94" s="8">
        <v>346</v>
      </c>
      <c r="D94" s="8">
        <v>606</v>
      </c>
      <c r="E94" s="8">
        <v>687</v>
      </c>
      <c r="F94" s="8">
        <v>534</v>
      </c>
      <c r="G94" s="18">
        <f t="shared" si="20"/>
        <v>-22.270742358078603</v>
      </c>
      <c r="I94" s="7" t="s">
        <v>83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18" t="str">
        <f t="shared" si="21"/>
        <v>-</v>
      </c>
    </row>
    <row r="95" spans="1:15" x14ac:dyDescent="0.3">
      <c r="A95" s="7" t="s">
        <v>84</v>
      </c>
      <c r="B95" s="8">
        <v>50393</v>
      </c>
      <c r="C95" s="8">
        <v>53648</v>
      </c>
      <c r="D95" s="8">
        <v>62972</v>
      </c>
      <c r="E95" s="8">
        <v>63947</v>
      </c>
      <c r="F95" s="8">
        <v>74263</v>
      </c>
      <c r="G95" s="18">
        <f t="shared" si="20"/>
        <v>16.132109403099442</v>
      </c>
      <c r="I95" s="7" t="s">
        <v>84</v>
      </c>
      <c r="J95" s="8">
        <v>9995</v>
      </c>
      <c r="K95" s="8">
        <v>10755</v>
      </c>
      <c r="L95" s="8">
        <v>12067</v>
      </c>
      <c r="M95" s="8">
        <v>13530</v>
      </c>
      <c r="N95" s="8">
        <v>15813</v>
      </c>
      <c r="O95" s="18">
        <f t="shared" si="21"/>
        <v>16.873614190687363</v>
      </c>
    </row>
    <row r="96" spans="1:15" x14ac:dyDescent="0.3">
      <c r="A96" s="7" t="s">
        <v>85</v>
      </c>
      <c r="B96" s="8"/>
      <c r="C96" s="8">
        <v>2</v>
      </c>
      <c r="D96" s="8"/>
      <c r="E96" s="8">
        <v>3</v>
      </c>
      <c r="F96" s="8">
        <v>3</v>
      </c>
      <c r="G96" s="18">
        <f t="shared" si="20"/>
        <v>0</v>
      </c>
      <c r="I96" s="7" t="s">
        <v>85</v>
      </c>
      <c r="J96" s="8"/>
      <c r="K96" s="8">
        <v>0</v>
      </c>
      <c r="L96" s="8"/>
      <c r="M96" s="8">
        <v>0</v>
      </c>
      <c r="N96" s="8">
        <v>0</v>
      </c>
      <c r="O96" s="18" t="str">
        <f t="shared" si="21"/>
        <v>-</v>
      </c>
    </row>
    <row r="97" spans="1:15" x14ac:dyDescent="0.3">
      <c r="A97" s="7" t="s">
        <v>86</v>
      </c>
      <c r="B97" s="8">
        <v>13</v>
      </c>
      <c r="C97" s="8"/>
      <c r="D97" s="8">
        <v>1</v>
      </c>
      <c r="E97" s="8">
        <v>7</v>
      </c>
      <c r="F97" s="8"/>
      <c r="G97" s="18" t="str">
        <f t="shared" si="20"/>
        <v>-</v>
      </c>
      <c r="I97" s="7" t="s">
        <v>86</v>
      </c>
      <c r="J97" s="8">
        <v>0</v>
      </c>
      <c r="K97" s="8"/>
      <c r="L97" s="8">
        <v>0</v>
      </c>
      <c r="M97" s="8">
        <v>0</v>
      </c>
      <c r="N97" s="8"/>
      <c r="O97" s="18" t="str">
        <f t="shared" si="21"/>
        <v>-</v>
      </c>
    </row>
    <row r="98" spans="1:15" x14ac:dyDescent="0.3">
      <c r="A98" s="7" t="s">
        <v>87</v>
      </c>
      <c r="B98" s="8">
        <v>1582</v>
      </c>
      <c r="C98" s="8">
        <v>4076</v>
      </c>
      <c r="D98" s="8">
        <v>2361</v>
      </c>
      <c r="E98" s="8">
        <v>2828</v>
      </c>
      <c r="F98" s="8">
        <v>1802</v>
      </c>
      <c r="G98" s="18">
        <f t="shared" si="20"/>
        <v>-36.280056577086278</v>
      </c>
      <c r="I98" s="7" t="s">
        <v>87</v>
      </c>
      <c r="J98" s="8">
        <v>9</v>
      </c>
      <c r="K98" s="8">
        <v>96</v>
      </c>
      <c r="L98" s="8">
        <v>213</v>
      </c>
      <c r="M98" s="8">
        <v>427</v>
      </c>
      <c r="N98" s="8">
        <v>809</v>
      </c>
      <c r="O98" s="18">
        <f t="shared" si="21"/>
        <v>89.461358313817328</v>
      </c>
    </row>
    <row r="99" spans="1:15" x14ac:dyDescent="0.3">
      <c r="A99" s="7" t="s">
        <v>88</v>
      </c>
      <c r="B99" s="8">
        <v>54</v>
      </c>
      <c r="C99" s="8">
        <v>176</v>
      </c>
      <c r="D99" s="8">
        <v>71</v>
      </c>
      <c r="E99" s="8">
        <v>37</v>
      </c>
      <c r="F99" s="8">
        <v>119</v>
      </c>
      <c r="G99" s="18">
        <f t="shared" si="20"/>
        <v>221.62162162162161</v>
      </c>
      <c r="I99" s="7" t="s">
        <v>88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18" t="str">
        <f t="shared" si="21"/>
        <v>-</v>
      </c>
    </row>
    <row r="100" spans="1:15" x14ac:dyDescent="0.3">
      <c r="A100" s="7" t="s">
        <v>89</v>
      </c>
      <c r="B100" s="8">
        <v>267</v>
      </c>
      <c r="C100" s="8">
        <v>456</v>
      </c>
      <c r="D100" s="8">
        <v>260</v>
      </c>
      <c r="E100" s="8">
        <v>215</v>
      </c>
      <c r="F100" s="8">
        <v>329</v>
      </c>
      <c r="G100" s="18">
        <f t="shared" si="20"/>
        <v>53.02325581395349</v>
      </c>
      <c r="I100" s="7" t="s">
        <v>89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8" t="str">
        <f t="shared" si="21"/>
        <v>-</v>
      </c>
    </row>
    <row r="101" spans="1:15" x14ac:dyDescent="0.3">
      <c r="A101" s="7" t="s">
        <v>143</v>
      </c>
      <c r="B101" s="8"/>
      <c r="C101" s="8"/>
      <c r="D101" s="8"/>
      <c r="E101" s="8">
        <v>5</v>
      </c>
      <c r="F101" s="8"/>
      <c r="G101" s="18" t="str">
        <f t="shared" si="20"/>
        <v>-</v>
      </c>
      <c r="I101" s="7" t="s">
        <v>143</v>
      </c>
      <c r="J101" s="8"/>
      <c r="K101" s="8"/>
      <c r="L101" s="8"/>
      <c r="M101" s="8">
        <v>0</v>
      </c>
      <c r="N101" s="8"/>
      <c r="O101" s="18" t="str">
        <f t="shared" si="21"/>
        <v>-</v>
      </c>
    </row>
    <row r="102" spans="1:15" x14ac:dyDescent="0.3">
      <c r="A102" s="7" t="s">
        <v>90</v>
      </c>
      <c r="B102" s="8">
        <v>3</v>
      </c>
      <c r="C102" s="8">
        <v>58</v>
      </c>
      <c r="D102" s="8">
        <v>0</v>
      </c>
      <c r="E102" s="8">
        <v>112</v>
      </c>
      <c r="F102" s="8"/>
      <c r="G102" s="18" t="str">
        <f t="shared" si="20"/>
        <v>-</v>
      </c>
      <c r="I102" s="7" t="s">
        <v>90</v>
      </c>
      <c r="J102" s="8">
        <v>0</v>
      </c>
      <c r="K102" s="8">
        <v>0</v>
      </c>
      <c r="L102" s="8">
        <v>0</v>
      </c>
      <c r="M102" s="8">
        <v>0</v>
      </c>
      <c r="N102" s="8"/>
      <c r="O102" s="18" t="str">
        <f t="shared" si="21"/>
        <v>-</v>
      </c>
    </row>
    <row r="103" spans="1:15" x14ac:dyDescent="0.3">
      <c r="A103" s="7" t="s">
        <v>149</v>
      </c>
      <c r="B103" s="8"/>
      <c r="C103" s="8"/>
      <c r="D103" s="8"/>
      <c r="E103" s="8">
        <v>0</v>
      </c>
      <c r="F103" s="8"/>
      <c r="G103" s="18" t="str">
        <f t="shared" si="20"/>
        <v>-</v>
      </c>
      <c r="I103" s="7" t="s">
        <v>149</v>
      </c>
      <c r="J103" s="8"/>
      <c r="K103" s="8"/>
      <c r="L103" s="8"/>
      <c r="M103" s="8">
        <v>14</v>
      </c>
      <c r="N103" s="8"/>
      <c r="O103" s="18" t="str">
        <f t="shared" si="21"/>
        <v>-</v>
      </c>
    </row>
    <row r="104" spans="1:15" x14ac:dyDescent="0.3">
      <c r="A104" s="7" t="s">
        <v>91</v>
      </c>
      <c r="B104" s="8">
        <v>16</v>
      </c>
      <c r="C104" s="8"/>
      <c r="D104" s="8"/>
      <c r="E104" s="8"/>
      <c r="F104" s="8"/>
      <c r="G104" s="18" t="str">
        <f t="shared" si="20"/>
        <v>-</v>
      </c>
      <c r="I104" s="7" t="s">
        <v>91</v>
      </c>
      <c r="J104" s="8">
        <v>0</v>
      </c>
      <c r="K104" s="8"/>
      <c r="L104" s="8"/>
      <c r="M104" s="8"/>
      <c r="N104" s="8"/>
      <c r="O104" s="18" t="str">
        <f t="shared" si="21"/>
        <v>-</v>
      </c>
    </row>
    <row r="105" spans="1:15" x14ac:dyDescent="0.3">
      <c r="A105" s="7" t="s">
        <v>147</v>
      </c>
      <c r="B105" s="8">
        <v>0</v>
      </c>
      <c r="C105" s="8"/>
      <c r="D105" s="8"/>
      <c r="E105" s="8"/>
      <c r="F105" s="8">
        <v>0</v>
      </c>
      <c r="G105" s="18" t="str">
        <f t="shared" si="20"/>
        <v>-</v>
      </c>
      <c r="I105" s="7" t="s">
        <v>147</v>
      </c>
      <c r="J105" s="8">
        <v>1</v>
      </c>
      <c r="K105" s="8"/>
      <c r="L105" s="8"/>
      <c r="M105" s="8"/>
      <c r="N105" s="8">
        <v>6</v>
      </c>
      <c r="O105" s="18" t="str">
        <f t="shared" si="21"/>
        <v>-</v>
      </c>
    </row>
    <row r="106" spans="1:15" x14ac:dyDescent="0.3">
      <c r="A106" s="7" t="s">
        <v>92</v>
      </c>
      <c r="B106" s="8">
        <v>2</v>
      </c>
      <c r="C106" s="8">
        <v>10</v>
      </c>
      <c r="D106" s="8"/>
      <c r="E106" s="8">
        <v>0</v>
      </c>
      <c r="F106" s="8"/>
      <c r="G106" s="18" t="str">
        <f t="shared" si="20"/>
        <v>-</v>
      </c>
      <c r="I106" s="7" t="s">
        <v>92</v>
      </c>
      <c r="J106" s="8">
        <v>0</v>
      </c>
      <c r="K106" s="8">
        <v>0</v>
      </c>
      <c r="L106" s="8"/>
      <c r="M106" s="8">
        <v>0</v>
      </c>
      <c r="N106" s="8"/>
      <c r="O106" s="18" t="str">
        <f t="shared" si="21"/>
        <v>-</v>
      </c>
    </row>
    <row r="107" spans="1:15" x14ac:dyDescent="0.3">
      <c r="A107" s="7" t="s">
        <v>93</v>
      </c>
      <c r="B107" s="8">
        <v>112</v>
      </c>
      <c r="C107" s="8">
        <v>309</v>
      </c>
      <c r="D107" s="8">
        <v>259</v>
      </c>
      <c r="E107" s="8">
        <v>290</v>
      </c>
      <c r="F107" s="8">
        <v>210</v>
      </c>
      <c r="G107" s="18">
        <f t="shared" si="20"/>
        <v>-27.586206896551722</v>
      </c>
      <c r="I107" s="7" t="s">
        <v>93</v>
      </c>
      <c r="J107" s="8">
        <v>0</v>
      </c>
      <c r="K107" s="8">
        <v>1</v>
      </c>
      <c r="L107" s="8">
        <v>0</v>
      </c>
      <c r="M107" s="8">
        <v>7</v>
      </c>
      <c r="N107" s="8">
        <v>7</v>
      </c>
      <c r="O107" s="18">
        <f t="shared" si="21"/>
        <v>0</v>
      </c>
    </row>
    <row r="108" spans="1:15" x14ac:dyDescent="0.3">
      <c r="A108" s="7" t="s">
        <v>94</v>
      </c>
      <c r="B108" s="8">
        <v>38</v>
      </c>
      <c r="C108" s="8">
        <v>65</v>
      </c>
      <c r="D108" s="8">
        <v>46</v>
      </c>
      <c r="E108" s="8">
        <v>21</v>
      </c>
      <c r="F108" s="8">
        <v>15</v>
      </c>
      <c r="G108" s="18">
        <f t="shared" si="20"/>
        <v>-28.571428571428573</v>
      </c>
      <c r="I108" s="7" t="s">
        <v>94</v>
      </c>
      <c r="J108" s="8">
        <v>0</v>
      </c>
      <c r="K108" s="8">
        <v>8</v>
      </c>
      <c r="L108" s="8">
        <v>1</v>
      </c>
      <c r="M108" s="8">
        <v>0</v>
      </c>
      <c r="N108" s="8">
        <v>0</v>
      </c>
      <c r="O108" s="18" t="str">
        <f t="shared" si="21"/>
        <v>-</v>
      </c>
    </row>
    <row r="109" spans="1:15" x14ac:dyDescent="0.3">
      <c r="A109" s="7" t="s">
        <v>137</v>
      </c>
      <c r="B109" s="8">
        <v>97</v>
      </c>
      <c r="C109" s="8">
        <v>13</v>
      </c>
      <c r="D109" s="8">
        <v>59</v>
      </c>
      <c r="E109" s="8">
        <v>33</v>
      </c>
      <c r="F109" s="8"/>
      <c r="G109" s="18" t="str">
        <f t="shared" si="20"/>
        <v>-</v>
      </c>
      <c r="I109" s="7" t="s">
        <v>137</v>
      </c>
      <c r="J109" s="8">
        <v>0</v>
      </c>
      <c r="K109" s="8">
        <v>0</v>
      </c>
      <c r="L109" s="8">
        <v>0</v>
      </c>
      <c r="M109" s="8">
        <v>0</v>
      </c>
      <c r="N109" s="8"/>
      <c r="O109" s="18" t="str">
        <f t="shared" si="21"/>
        <v>-</v>
      </c>
    </row>
    <row r="110" spans="1:15" x14ac:dyDescent="0.3">
      <c r="A110" s="7" t="s">
        <v>95</v>
      </c>
      <c r="B110" s="8">
        <v>8</v>
      </c>
      <c r="C110" s="8">
        <v>23</v>
      </c>
      <c r="D110" s="8">
        <v>16</v>
      </c>
      <c r="E110" s="8">
        <v>0</v>
      </c>
      <c r="F110" s="8">
        <v>22</v>
      </c>
      <c r="G110" s="18" t="str">
        <f t="shared" si="18"/>
        <v>-</v>
      </c>
      <c r="I110" s="7" t="s">
        <v>95</v>
      </c>
      <c r="J110" s="8">
        <v>109</v>
      </c>
      <c r="K110" s="8">
        <v>32</v>
      </c>
      <c r="L110" s="8">
        <v>15</v>
      </c>
      <c r="M110" s="8">
        <v>262</v>
      </c>
      <c r="N110" s="8">
        <v>263</v>
      </c>
      <c r="O110" s="18">
        <f t="shared" si="19"/>
        <v>0.38167938931297712</v>
      </c>
    </row>
    <row r="111" spans="1:15" x14ac:dyDescent="0.3">
      <c r="A111" s="7" t="s">
        <v>96</v>
      </c>
      <c r="B111" s="8">
        <v>78849</v>
      </c>
      <c r="C111" s="8">
        <v>92536</v>
      </c>
      <c r="D111" s="8">
        <v>95081</v>
      </c>
      <c r="E111" s="8">
        <v>103175</v>
      </c>
      <c r="F111" s="8">
        <v>108964</v>
      </c>
      <c r="G111" s="18">
        <f t="shared" si="18"/>
        <v>5.610855342864066</v>
      </c>
      <c r="I111" s="7" t="s">
        <v>96</v>
      </c>
      <c r="J111" s="8">
        <v>91195</v>
      </c>
      <c r="K111" s="8">
        <v>130617</v>
      </c>
      <c r="L111" s="8">
        <v>149218</v>
      </c>
      <c r="M111" s="8">
        <v>150353</v>
      </c>
      <c r="N111" s="8">
        <v>145598</v>
      </c>
      <c r="O111" s="18">
        <f t="shared" si="19"/>
        <v>-3.1625574481387138</v>
      </c>
    </row>
    <row r="112" spans="1:15" x14ac:dyDescent="0.3">
      <c r="A112" s="7" t="s">
        <v>97</v>
      </c>
      <c r="B112" s="8">
        <v>363</v>
      </c>
      <c r="C112" s="8">
        <v>0</v>
      </c>
      <c r="D112" s="8">
        <v>220</v>
      </c>
      <c r="E112" s="8">
        <v>0</v>
      </c>
      <c r="F112" s="8">
        <v>0</v>
      </c>
      <c r="G112" s="18" t="str">
        <f t="shared" si="18"/>
        <v>-</v>
      </c>
      <c r="I112" s="7" t="s">
        <v>97</v>
      </c>
      <c r="J112" s="8">
        <v>9</v>
      </c>
      <c r="K112" s="8">
        <v>10</v>
      </c>
      <c r="L112" s="8">
        <v>19</v>
      </c>
      <c r="M112" s="8">
        <v>18</v>
      </c>
      <c r="N112" s="8">
        <v>18</v>
      </c>
      <c r="O112" s="18">
        <f t="shared" si="19"/>
        <v>0</v>
      </c>
    </row>
    <row r="113" spans="1:15" x14ac:dyDescent="0.3">
      <c r="A113" s="7" t="s">
        <v>98</v>
      </c>
      <c r="B113" s="8">
        <v>23</v>
      </c>
      <c r="C113" s="8">
        <v>60</v>
      </c>
      <c r="D113" s="8">
        <v>172</v>
      </c>
      <c r="E113" s="8">
        <v>415</v>
      </c>
      <c r="F113" s="8">
        <v>128</v>
      </c>
      <c r="G113" s="18">
        <f t="shared" si="18"/>
        <v>-69.156626506024097</v>
      </c>
      <c r="I113" s="7" t="s">
        <v>98</v>
      </c>
      <c r="J113" s="8">
        <v>0</v>
      </c>
      <c r="K113" s="8">
        <v>10</v>
      </c>
      <c r="L113" s="8">
        <v>0</v>
      </c>
      <c r="M113" s="8">
        <v>0</v>
      </c>
      <c r="N113" s="8">
        <v>0</v>
      </c>
      <c r="O113" s="18" t="str">
        <f t="shared" si="19"/>
        <v>-</v>
      </c>
    </row>
    <row r="114" spans="1:15" x14ac:dyDescent="0.3">
      <c r="A114" s="7" t="s">
        <v>99</v>
      </c>
      <c r="B114" s="8"/>
      <c r="C114" s="8"/>
      <c r="D114" s="8">
        <v>0</v>
      </c>
      <c r="E114" s="8">
        <v>37</v>
      </c>
      <c r="F114" s="8">
        <v>0</v>
      </c>
      <c r="G114" s="18" t="str">
        <f t="shared" si="18"/>
        <v>-</v>
      </c>
      <c r="I114" s="7" t="s">
        <v>99</v>
      </c>
      <c r="J114" s="8"/>
      <c r="K114" s="8"/>
      <c r="L114" s="8">
        <v>275</v>
      </c>
      <c r="M114" s="8">
        <v>447</v>
      </c>
      <c r="N114" s="8">
        <v>92</v>
      </c>
      <c r="O114" s="18">
        <f t="shared" si="19"/>
        <v>-79.418344519015662</v>
      </c>
    </row>
    <row r="115" spans="1:15" x14ac:dyDescent="0.3">
      <c r="A115" s="7" t="s">
        <v>100</v>
      </c>
      <c r="B115" s="8">
        <v>1255</v>
      </c>
      <c r="C115" s="8">
        <v>2750</v>
      </c>
      <c r="D115" s="8">
        <v>5185</v>
      </c>
      <c r="E115" s="8">
        <v>1298</v>
      </c>
      <c r="F115" s="8">
        <v>905</v>
      </c>
      <c r="G115" s="18">
        <f t="shared" si="0"/>
        <v>-30.277349768875194</v>
      </c>
      <c r="I115" s="7" t="s">
        <v>100</v>
      </c>
      <c r="J115" s="8">
        <v>1</v>
      </c>
      <c r="K115" s="8">
        <v>0</v>
      </c>
      <c r="L115" s="8">
        <v>83</v>
      </c>
      <c r="M115" s="8">
        <v>285</v>
      </c>
      <c r="N115" s="8">
        <v>363</v>
      </c>
      <c r="O115" s="18">
        <f t="shared" si="1"/>
        <v>27.368421052631579</v>
      </c>
    </row>
    <row r="116" spans="1:15" x14ac:dyDescent="0.3">
      <c r="A116" s="7" t="s">
        <v>101</v>
      </c>
      <c r="B116" s="8"/>
      <c r="C116" s="8"/>
      <c r="D116" s="8">
        <v>18</v>
      </c>
      <c r="E116" s="8">
        <v>55</v>
      </c>
      <c r="F116" s="8">
        <v>36</v>
      </c>
      <c r="G116" s="18">
        <f t="shared" si="0"/>
        <v>-34.545454545454547</v>
      </c>
      <c r="I116" s="7" t="s">
        <v>101</v>
      </c>
      <c r="J116" s="8"/>
      <c r="K116" s="8"/>
      <c r="L116" s="8">
        <v>0</v>
      </c>
      <c r="M116" s="8">
        <v>0</v>
      </c>
      <c r="N116" s="8">
        <v>0</v>
      </c>
      <c r="O116" s="18" t="str">
        <f t="shared" si="1"/>
        <v>-</v>
      </c>
    </row>
    <row r="117" spans="1:15" x14ac:dyDescent="0.3">
      <c r="A117" s="7" t="s">
        <v>102</v>
      </c>
      <c r="B117" s="8">
        <v>2139</v>
      </c>
      <c r="C117" s="8">
        <v>1781</v>
      </c>
      <c r="D117" s="8">
        <v>2725</v>
      </c>
      <c r="E117" s="8">
        <v>4443</v>
      </c>
      <c r="F117" s="8">
        <v>4184</v>
      </c>
      <c r="G117" s="18">
        <f t="shared" si="0"/>
        <v>-5.8293945532297995</v>
      </c>
      <c r="I117" s="7" t="s">
        <v>102</v>
      </c>
      <c r="J117" s="8">
        <v>359</v>
      </c>
      <c r="K117" s="8">
        <v>930</v>
      </c>
      <c r="L117" s="8">
        <v>537</v>
      </c>
      <c r="M117" s="8">
        <v>645</v>
      </c>
      <c r="N117" s="8">
        <v>1005</v>
      </c>
      <c r="O117" s="18">
        <f t="shared" si="1"/>
        <v>55.813953488372093</v>
      </c>
    </row>
    <row r="118" spans="1:15" x14ac:dyDescent="0.3">
      <c r="A118" s="7" t="s">
        <v>103</v>
      </c>
      <c r="B118" s="8">
        <v>49607</v>
      </c>
      <c r="C118" s="8">
        <v>61764</v>
      </c>
      <c r="D118" s="8">
        <v>79708</v>
      </c>
      <c r="E118" s="8">
        <v>67266</v>
      </c>
      <c r="F118" s="8">
        <v>78280</v>
      </c>
      <c r="G118" s="18">
        <f t="shared" si="0"/>
        <v>16.373799542116373</v>
      </c>
      <c r="I118" s="7" t="s">
        <v>103</v>
      </c>
      <c r="J118" s="8">
        <v>10902</v>
      </c>
      <c r="K118" s="8">
        <v>12270</v>
      </c>
      <c r="L118" s="8">
        <v>12083</v>
      </c>
      <c r="M118" s="8">
        <v>12690</v>
      </c>
      <c r="N118" s="8">
        <v>11829</v>
      </c>
      <c r="O118" s="18">
        <f t="shared" si="1"/>
        <v>-6.7848699763593379</v>
      </c>
    </row>
    <row r="119" spans="1:15" x14ac:dyDescent="0.3">
      <c r="A119" s="7" t="s">
        <v>104</v>
      </c>
      <c r="B119" s="8">
        <v>1270</v>
      </c>
      <c r="C119" s="8">
        <v>609</v>
      </c>
      <c r="D119" s="8">
        <v>1182</v>
      </c>
      <c r="E119" s="8">
        <v>527</v>
      </c>
      <c r="F119" s="8">
        <v>880</v>
      </c>
      <c r="G119" s="18">
        <f t="shared" si="0"/>
        <v>66.982922201138521</v>
      </c>
      <c r="I119" s="7" t="s">
        <v>104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18" t="str">
        <f t="shared" si="1"/>
        <v>-</v>
      </c>
    </row>
    <row r="120" spans="1:15" x14ac:dyDescent="0.3">
      <c r="A120" s="7" t="s">
        <v>105</v>
      </c>
      <c r="B120" s="8">
        <v>13533</v>
      </c>
      <c r="C120" s="8">
        <v>12190</v>
      </c>
      <c r="D120" s="8">
        <v>12560</v>
      </c>
      <c r="E120" s="8">
        <v>12813</v>
      </c>
      <c r="F120" s="8">
        <v>14220</v>
      </c>
      <c r="G120" s="18">
        <f t="shared" si="0"/>
        <v>10.981034886443457</v>
      </c>
      <c r="I120" s="7" t="s">
        <v>105</v>
      </c>
      <c r="J120" s="8">
        <v>2383</v>
      </c>
      <c r="K120" s="8">
        <v>437</v>
      </c>
      <c r="L120" s="8">
        <v>775</v>
      </c>
      <c r="M120" s="8">
        <v>523</v>
      </c>
      <c r="N120" s="8">
        <v>810</v>
      </c>
      <c r="O120" s="18">
        <f t="shared" si="1"/>
        <v>54.875717017208416</v>
      </c>
    </row>
    <row r="121" spans="1:15" x14ac:dyDescent="0.3">
      <c r="A121" s="7" t="s">
        <v>106</v>
      </c>
      <c r="B121" s="8">
        <v>1751</v>
      </c>
      <c r="C121" s="8">
        <v>1912</v>
      </c>
      <c r="D121" s="8">
        <v>1250</v>
      </c>
      <c r="E121" s="8">
        <v>976</v>
      </c>
      <c r="F121" s="8">
        <v>1801</v>
      </c>
      <c r="G121" s="18">
        <f t="shared" si="0"/>
        <v>84.528688524590166</v>
      </c>
      <c r="I121" s="7" t="s">
        <v>106</v>
      </c>
      <c r="J121" s="8">
        <v>317</v>
      </c>
      <c r="K121" s="8">
        <v>72</v>
      </c>
      <c r="L121" s="8">
        <v>297</v>
      </c>
      <c r="M121" s="8">
        <v>210</v>
      </c>
      <c r="N121" s="8">
        <v>50</v>
      </c>
      <c r="O121" s="18">
        <f t="shared" si="1"/>
        <v>-76.19047619047619</v>
      </c>
    </row>
    <row r="122" spans="1:15" x14ac:dyDescent="0.3">
      <c r="A122" s="7" t="s">
        <v>107</v>
      </c>
      <c r="B122" s="8"/>
      <c r="C122" s="8"/>
      <c r="D122" s="8">
        <v>66</v>
      </c>
      <c r="E122" s="8">
        <v>153</v>
      </c>
      <c r="F122" s="8">
        <v>51</v>
      </c>
      <c r="G122" s="18">
        <f t="shared" si="0"/>
        <v>-66.666666666666671</v>
      </c>
      <c r="I122" s="7" t="s">
        <v>107</v>
      </c>
      <c r="J122" s="8"/>
      <c r="K122" s="8"/>
      <c r="L122" s="8">
        <v>0</v>
      </c>
      <c r="M122" s="8">
        <v>0</v>
      </c>
      <c r="N122" s="8">
        <v>0</v>
      </c>
      <c r="O122" s="18" t="str">
        <f t="shared" si="1"/>
        <v>-</v>
      </c>
    </row>
    <row r="123" spans="1:15" x14ac:dyDescent="0.3">
      <c r="A123" s="7" t="s">
        <v>108</v>
      </c>
      <c r="B123" s="8">
        <v>621</v>
      </c>
      <c r="C123" s="8">
        <v>1265</v>
      </c>
      <c r="D123" s="8">
        <v>1192</v>
      </c>
      <c r="E123" s="8">
        <v>1202</v>
      </c>
      <c r="F123" s="8">
        <v>1170</v>
      </c>
      <c r="G123" s="18">
        <f t="shared" si="0"/>
        <v>-2.6622296173044924</v>
      </c>
      <c r="I123" s="7" t="s">
        <v>108</v>
      </c>
      <c r="J123" s="8">
        <v>5</v>
      </c>
      <c r="K123" s="8">
        <v>9</v>
      </c>
      <c r="L123" s="8">
        <v>468</v>
      </c>
      <c r="M123" s="8">
        <v>6</v>
      </c>
      <c r="N123" s="8">
        <v>6</v>
      </c>
      <c r="O123" s="18">
        <f t="shared" si="1"/>
        <v>0</v>
      </c>
    </row>
    <row r="124" spans="1:15" x14ac:dyDescent="0.3">
      <c r="A124" s="7" t="s">
        <v>109</v>
      </c>
      <c r="B124" s="8">
        <v>159</v>
      </c>
      <c r="C124" s="8">
        <v>278</v>
      </c>
      <c r="D124" s="8">
        <v>1374</v>
      </c>
      <c r="E124" s="8">
        <v>540</v>
      </c>
      <c r="F124" s="8">
        <v>610</v>
      </c>
      <c r="G124" s="18">
        <f t="shared" si="0"/>
        <v>12.962962962962964</v>
      </c>
      <c r="I124" s="7" t="s">
        <v>109</v>
      </c>
      <c r="J124" s="8">
        <v>65</v>
      </c>
      <c r="K124" s="8">
        <v>0</v>
      </c>
      <c r="L124" s="8">
        <v>0</v>
      </c>
      <c r="M124" s="8">
        <v>0</v>
      </c>
      <c r="N124" s="8">
        <v>0</v>
      </c>
      <c r="O124" s="18" t="str">
        <f t="shared" si="1"/>
        <v>-</v>
      </c>
    </row>
    <row r="125" spans="1:15" x14ac:dyDescent="0.3">
      <c r="A125" s="7" t="s">
        <v>110</v>
      </c>
      <c r="B125" s="8">
        <v>0</v>
      </c>
      <c r="C125" s="8"/>
      <c r="D125" s="8"/>
      <c r="E125" s="8">
        <v>0</v>
      </c>
      <c r="F125" s="8"/>
      <c r="G125" s="18" t="str">
        <f t="shared" si="0"/>
        <v>-</v>
      </c>
      <c r="I125" s="7" t="s">
        <v>110</v>
      </c>
      <c r="J125" s="8">
        <v>0</v>
      </c>
      <c r="K125" s="8"/>
      <c r="L125" s="8"/>
      <c r="M125" s="8">
        <v>22</v>
      </c>
      <c r="N125" s="8"/>
      <c r="O125" s="18" t="str">
        <f t="shared" si="1"/>
        <v>-</v>
      </c>
    </row>
    <row r="126" spans="1:15" x14ac:dyDescent="0.3">
      <c r="A126" s="7" t="s">
        <v>111</v>
      </c>
      <c r="B126" s="8"/>
      <c r="C126" s="8">
        <v>32</v>
      </c>
      <c r="D126" s="8"/>
      <c r="E126" s="8">
        <v>24</v>
      </c>
      <c r="F126" s="8">
        <v>33</v>
      </c>
      <c r="G126" s="18">
        <f t="shared" si="0"/>
        <v>37.5</v>
      </c>
      <c r="I126" s="7" t="s">
        <v>111</v>
      </c>
      <c r="J126" s="8"/>
      <c r="K126" s="8">
        <v>0</v>
      </c>
      <c r="L126" s="8"/>
      <c r="M126" s="8">
        <v>0</v>
      </c>
      <c r="N126" s="8">
        <v>0</v>
      </c>
      <c r="O126" s="18" t="str">
        <f t="shared" si="1"/>
        <v>-</v>
      </c>
    </row>
    <row r="127" spans="1:15" x14ac:dyDescent="0.3">
      <c r="A127" s="7" t="s">
        <v>112</v>
      </c>
      <c r="B127" s="8">
        <v>11</v>
      </c>
      <c r="C127" s="8">
        <v>99</v>
      </c>
      <c r="D127" s="8">
        <v>73</v>
      </c>
      <c r="E127" s="8">
        <v>430</v>
      </c>
      <c r="F127" s="8">
        <v>12</v>
      </c>
      <c r="G127" s="18">
        <f t="shared" si="0"/>
        <v>-97.20930232558139</v>
      </c>
      <c r="I127" s="7" t="s">
        <v>112</v>
      </c>
      <c r="J127" s="8">
        <v>0</v>
      </c>
      <c r="K127" s="8">
        <v>7</v>
      </c>
      <c r="L127" s="8">
        <v>6</v>
      </c>
      <c r="M127" s="8">
        <v>0</v>
      </c>
      <c r="N127" s="8">
        <v>0</v>
      </c>
      <c r="O127" s="18" t="str">
        <f t="shared" si="1"/>
        <v>-</v>
      </c>
    </row>
    <row r="128" spans="1:15" x14ac:dyDescent="0.3">
      <c r="A128" s="7" t="s">
        <v>113</v>
      </c>
      <c r="B128" s="8">
        <v>114</v>
      </c>
      <c r="C128" s="8">
        <v>60</v>
      </c>
      <c r="D128" s="8">
        <v>303</v>
      </c>
      <c r="E128" s="8">
        <v>199</v>
      </c>
      <c r="F128" s="8">
        <v>146</v>
      </c>
      <c r="G128" s="18">
        <f t="shared" si="0"/>
        <v>-26.633165829145728</v>
      </c>
      <c r="I128" s="7" t="s">
        <v>113</v>
      </c>
      <c r="J128" s="8">
        <v>0</v>
      </c>
      <c r="K128" s="8">
        <v>1</v>
      </c>
      <c r="L128" s="8">
        <v>1</v>
      </c>
      <c r="M128" s="8">
        <v>10</v>
      </c>
      <c r="N128" s="8">
        <v>2</v>
      </c>
      <c r="O128" s="18">
        <f t="shared" si="1"/>
        <v>-80</v>
      </c>
    </row>
    <row r="129" spans="1:15" x14ac:dyDescent="0.3">
      <c r="A129" s="7" t="s">
        <v>145</v>
      </c>
      <c r="B129" s="8">
        <v>1</v>
      </c>
      <c r="C129" s="8">
        <v>7</v>
      </c>
      <c r="D129" s="8"/>
      <c r="E129" s="8"/>
      <c r="F129" s="8"/>
      <c r="G129" s="18" t="str">
        <f t="shared" si="0"/>
        <v>-</v>
      </c>
      <c r="I129" s="7" t="s">
        <v>145</v>
      </c>
      <c r="J129" s="8">
        <v>0</v>
      </c>
      <c r="K129" s="8">
        <v>0</v>
      </c>
      <c r="L129" s="8"/>
      <c r="M129" s="8"/>
      <c r="N129" s="8"/>
      <c r="O129" s="18" t="str">
        <f t="shared" si="1"/>
        <v>-</v>
      </c>
    </row>
    <row r="130" spans="1:15" x14ac:dyDescent="0.3">
      <c r="A130" s="7" t="s">
        <v>114</v>
      </c>
      <c r="B130" s="8">
        <v>54</v>
      </c>
      <c r="C130" s="8">
        <v>104</v>
      </c>
      <c r="D130" s="8">
        <v>195</v>
      </c>
      <c r="E130" s="8">
        <v>132</v>
      </c>
      <c r="F130" s="8">
        <v>108</v>
      </c>
      <c r="G130" s="18">
        <f t="shared" si="0"/>
        <v>-18.181818181818183</v>
      </c>
      <c r="I130" s="7" t="s">
        <v>114</v>
      </c>
      <c r="J130" s="8">
        <v>0</v>
      </c>
      <c r="K130" s="8">
        <v>0</v>
      </c>
      <c r="L130" s="8">
        <v>0</v>
      </c>
      <c r="M130" s="8">
        <v>1</v>
      </c>
      <c r="N130" s="8">
        <v>0</v>
      </c>
      <c r="O130" s="18" t="str">
        <f t="shared" si="1"/>
        <v>-</v>
      </c>
    </row>
    <row r="131" spans="1:15" x14ac:dyDescent="0.3">
      <c r="A131" s="7" t="s">
        <v>115</v>
      </c>
      <c r="B131" s="8">
        <v>0</v>
      </c>
      <c r="C131" s="8">
        <v>0</v>
      </c>
      <c r="D131" s="8">
        <v>6</v>
      </c>
      <c r="E131" s="8">
        <v>18</v>
      </c>
      <c r="F131" s="8">
        <v>4</v>
      </c>
      <c r="G131" s="18">
        <f t="shared" si="0"/>
        <v>-77.777777777777771</v>
      </c>
      <c r="I131" s="7" t="s">
        <v>115</v>
      </c>
      <c r="J131" s="8">
        <v>1</v>
      </c>
      <c r="K131" s="8">
        <v>6</v>
      </c>
      <c r="L131" s="8">
        <v>2</v>
      </c>
      <c r="M131" s="8">
        <v>1</v>
      </c>
      <c r="N131" s="8">
        <v>2</v>
      </c>
      <c r="O131" s="18">
        <f t="shared" si="1"/>
        <v>100</v>
      </c>
    </row>
    <row r="132" spans="1:15" x14ac:dyDescent="0.3">
      <c r="A132" s="7" t="s">
        <v>116</v>
      </c>
      <c r="B132" s="8">
        <v>7</v>
      </c>
      <c r="C132" s="8">
        <v>5</v>
      </c>
      <c r="D132" s="8">
        <v>10</v>
      </c>
      <c r="E132" s="8">
        <v>10</v>
      </c>
      <c r="F132" s="8">
        <v>39</v>
      </c>
      <c r="G132" s="18">
        <f t="shared" si="0"/>
        <v>290</v>
      </c>
      <c r="I132" s="7" t="s">
        <v>116</v>
      </c>
      <c r="J132" s="8">
        <v>49</v>
      </c>
      <c r="K132" s="8">
        <v>78</v>
      </c>
      <c r="L132" s="8">
        <v>341</v>
      </c>
      <c r="M132" s="8">
        <v>572</v>
      </c>
      <c r="N132" s="8">
        <v>143</v>
      </c>
      <c r="O132" s="18">
        <f t="shared" si="1"/>
        <v>-75</v>
      </c>
    </row>
    <row r="133" spans="1:15" x14ac:dyDescent="0.3">
      <c r="A133" s="7" t="s">
        <v>142</v>
      </c>
      <c r="B133" s="8"/>
      <c r="C133" s="8">
        <v>31</v>
      </c>
      <c r="D133" s="8"/>
      <c r="E133" s="8"/>
      <c r="F133" s="8"/>
      <c r="G133" s="18" t="str">
        <f t="shared" si="0"/>
        <v>-</v>
      </c>
      <c r="I133" s="7" t="s">
        <v>142</v>
      </c>
      <c r="J133" s="8"/>
      <c r="K133" s="8">
        <v>0</v>
      </c>
      <c r="L133" s="8"/>
      <c r="M133" s="8"/>
      <c r="N133" s="8"/>
      <c r="O133" s="18" t="str">
        <f t="shared" si="1"/>
        <v>-</v>
      </c>
    </row>
    <row r="134" spans="1:15" x14ac:dyDescent="0.3">
      <c r="A134" s="7" t="s">
        <v>117</v>
      </c>
      <c r="B134" s="8">
        <v>1041</v>
      </c>
      <c r="C134" s="8">
        <v>1416</v>
      </c>
      <c r="D134" s="8">
        <v>1592</v>
      </c>
      <c r="E134" s="8">
        <v>1209</v>
      </c>
      <c r="F134" s="8">
        <v>1604</v>
      </c>
      <c r="G134" s="18">
        <f t="shared" si="0"/>
        <v>32.671629445822994</v>
      </c>
      <c r="I134" s="7" t="s">
        <v>117</v>
      </c>
      <c r="J134" s="8">
        <v>0</v>
      </c>
      <c r="K134" s="8">
        <v>1</v>
      </c>
      <c r="L134" s="8">
        <v>1</v>
      </c>
      <c r="M134" s="8">
        <v>10</v>
      </c>
      <c r="N134" s="8">
        <v>38</v>
      </c>
      <c r="O134" s="18">
        <f t="shared" si="1"/>
        <v>280</v>
      </c>
    </row>
    <row r="135" spans="1:15" x14ac:dyDescent="0.3">
      <c r="A135" s="7" t="s">
        <v>118</v>
      </c>
      <c r="B135" s="8">
        <v>6782</v>
      </c>
      <c r="C135" s="8">
        <v>7467</v>
      </c>
      <c r="D135" s="8">
        <v>8256</v>
      </c>
      <c r="E135" s="8">
        <v>7582</v>
      </c>
      <c r="F135" s="8">
        <v>8295</v>
      </c>
      <c r="G135" s="18">
        <f t="shared" si="0"/>
        <v>9.4038512265892908</v>
      </c>
      <c r="I135" s="7" t="s">
        <v>118</v>
      </c>
      <c r="J135" s="8">
        <v>52</v>
      </c>
      <c r="K135" s="8">
        <v>100</v>
      </c>
      <c r="L135" s="8">
        <v>101</v>
      </c>
      <c r="M135" s="8">
        <v>15</v>
      </c>
      <c r="N135" s="8">
        <v>3</v>
      </c>
      <c r="O135" s="18">
        <f t="shared" si="1"/>
        <v>-80</v>
      </c>
    </row>
    <row r="136" spans="1:15" x14ac:dyDescent="0.3">
      <c r="A136" s="7" t="s">
        <v>119</v>
      </c>
      <c r="B136" s="8"/>
      <c r="C136" s="8">
        <v>0</v>
      </c>
      <c r="D136" s="8">
        <v>0</v>
      </c>
      <c r="E136" s="8">
        <v>0</v>
      </c>
      <c r="F136" s="8">
        <v>0</v>
      </c>
      <c r="G136" s="18" t="str">
        <f t="shared" si="0"/>
        <v>-</v>
      </c>
      <c r="I136" s="7" t="s">
        <v>119</v>
      </c>
      <c r="J136" s="8"/>
      <c r="K136" s="8">
        <v>0</v>
      </c>
      <c r="L136" s="8">
        <v>0</v>
      </c>
      <c r="M136" s="8">
        <v>0</v>
      </c>
      <c r="N136" s="8">
        <v>0</v>
      </c>
      <c r="O136" s="18" t="str">
        <f t="shared" si="1"/>
        <v>-</v>
      </c>
    </row>
    <row r="137" spans="1:15" x14ac:dyDescent="0.3">
      <c r="A137" s="7" t="s">
        <v>120</v>
      </c>
      <c r="B137" s="8">
        <v>184</v>
      </c>
      <c r="C137" s="8">
        <v>927</v>
      </c>
      <c r="D137" s="8">
        <v>1529</v>
      </c>
      <c r="E137" s="8">
        <v>1762</v>
      </c>
      <c r="F137" s="8">
        <v>1371</v>
      </c>
      <c r="G137" s="18">
        <f t="shared" si="0"/>
        <v>-22.190692395005676</v>
      </c>
      <c r="I137" s="7" t="s">
        <v>120</v>
      </c>
      <c r="J137" s="8">
        <v>199</v>
      </c>
      <c r="K137" s="8">
        <v>375</v>
      </c>
      <c r="L137" s="8">
        <v>178</v>
      </c>
      <c r="M137" s="8">
        <v>117</v>
      </c>
      <c r="N137" s="8">
        <v>93</v>
      </c>
      <c r="O137" s="18">
        <f t="shared" si="1"/>
        <v>-20.512820512820515</v>
      </c>
    </row>
    <row r="138" spans="1:15" x14ac:dyDescent="0.3">
      <c r="A138" s="7" t="s">
        <v>121</v>
      </c>
      <c r="B138" s="8">
        <v>25</v>
      </c>
      <c r="C138" s="8">
        <v>24</v>
      </c>
      <c r="D138" s="8">
        <v>572</v>
      </c>
      <c r="E138" s="8">
        <v>178</v>
      </c>
      <c r="F138" s="8">
        <v>305</v>
      </c>
      <c r="G138" s="18">
        <f t="shared" si="0"/>
        <v>71.348314606741567</v>
      </c>
      <c r="I138" s="7" t="s">
        <v>121</v>
      </c>
      <c r="J138" s="8">
        <v>5</v>
      </c>
      <c r="K138" s="8">
        <v>69</v>
      </c>
      <c r="L138" s="8">
        <v>9</v>
      </c>
      <c r="M138" s="8">
        <v>8</v>
      </c>
      <c r="N138" s="8">
        <v>36</v>
      </c>
      <c r="O138" s="18">
        <f t="shared" si="1"/>
        <v>350</v>
      </c>
    </row>
    <row r="139" spans="1:15" x14ac:dyDescent="0.3">
      <c r="A139" s="7" t="s">
        <v>122</v>
      </c>
      <c r="B139" s="8">
        <v>0</v>
      </c>
      <c r="C139" s="8">
        <v>5</v>
      </c>
      <c r="D139" s="8">
        <v>84</v>
      </c>
      <c r="E139" s="8">
        <v>0</v>
      </c>
      <c r="F139" s="8">
        <v>75</v>
      </c>
      <c r="G139" s="18" t="str">
        <f t="shared" si="0"/>
        <v>-</v>
      </c>
      <c r="I139" s="7" t="s">
        <v>122</v>
      </c>
      <c r="J139" s="8">
        <v>127</v>
      </c>
      <c r="K139" s="8">
        <v>126</v>
      </c>
      <c r="L139" s="8">
        <v>156</v>
      </c>
      <c r="M139" s="8">
        <v>145</v>
      </c>
      <c r="N139" s="8">
        <v>190</v>
      </c>
      <c r="O139" s="18">
        <f t="shared" si="1"/>
        <v>31.03448275862069</v>
      </c>
    </row>
    <row r="140" spans="1:15" x14ac:dyDescent="0.3">
      <c r="A140" s="7" t="s">
        <v>123</v>
      </c>
      <c r="B140" s="8">
        <v>27</v>
      </c>
      <c r="C140" s="8"/>
      <c r="D140" s="8">
        <v>5</v>
      </c>
      <c r="E140" s="8"/>
      <c r="F140" s="8"/>
      <c r="G140" s="18" t="str">
        <f t="shared" si="0"/>
        <v>-</v>
      </c>
      <c r="I140" s="7" t="s">
        <v>123</v>
      </c>
      <c r="J140" s="8">
        <v>0</v>
      </c>
      <c r="K140" s="8"/>
      <c r="L140" s="8">
        <v>0</v>
      </c>
      <c r="M140" s="8"/>
      <c r="N140" s="8"/>
      <c r="O140" s="18" t="str">
        <f t="shared" si="1"/>
        <v>-</v>
      </c>
    </row>
    <row r="141" spans="1:15" x14ac:dyDescent="0.3">
      <c r="A141" s="7" t="s">
        <v>124</v>
      </c>
      <c r="B141" s="8">
        <v>1030</v>
      </c>
      <c r="C141" s="8">
        <v>1129</v>
      </c>
      <c r="D141" s="8">
        <v>867</v>
      </c>
      <c r="E141" s="8">
        <v>911</v>
      </c>
      <c r="F141" s="8">
        <v>1109</v>
      </c>
      <c r="G141" s="18">
        <f t="shared" si="0"/>
        <v>21.734357848518112</v>
      </c>
      <c r="I141" s="7" t="s">
        <v>124</v>
      </c>
      <c r="J141" s="8">
        <v>11</v>
      </c>
      <c r="K141" s="8">
        <v>8</v>
      </c>
      <c r="L141" s="8">
        <v>0</v>
      </c>
      <c r="M141" s="8">
        <v>0</v>
      </c>
      <c r="N141" s="8">
        <v>42</v>
      </c>
      <c r="O141" s="18" t="str">
        <f t="shared" si="1"/>
        <v>-</v>
      </c>
    </row>
    <row r="142" spans="1:15" x14ac:dyDescent="0.3">
      <c r="A142" s="7" t="s">
        <v>144</v>
      </c>
      <c r="B142" s="8"/>
      <c r="C142" s="8">
        <v>73</v>
      </c>
      <c r="D142" s="8"/>
      <c r="E142" s="8"/>
      <c r="F142" s="8"/>
      <c r="G142" s="18" t="str">
        <f t="shared" ref="G142:G152" si="22">+IF(OR(E142="",F142=""),"-",((F142-E142)*100)/E142)</f>
        <v>-</v>
      </c>
      <c r="I142" s="7" t="s">
        <v>144</v>
      </c>
      <c r="J142" s="8"/>
      <c r="K142" s="8">
        <v>0</v>
      </c>
      <c r="L142" s="8"/>
      <c r="M142" s="8"/>
      <c r="N142" s="8"/>
      <c r="O142" s="18" t="str">
        <f t="shared" si="1"/>
        <v>-</v>
      </c>
    </row>
    <row r="143" spans="1:15" x14ac:dyDescent="0.3">
      <c r="A143" s="7" t="s">
        <v>125</v>
      </c>
      <c r="B143" s="8">
        <v>1359</v>
      </c>
      <c r="C143" s="8">
        <v>2072</v>
      </c>
      <c r="D143" s="8">
        <v>2398</v>
      </c>
      <c r="E143" s="8">
        <v>4036</v>
      </c>
      <c r="F143" s="8">
        <v>3483</v>
      </c>
      <c r="G143" s="18">
        <f t="shared" si="22"/>
        <v>-13.701684836471754</v>
      </c>
      <c r="I143" s="7" t="s">
        <v>125</v>
      </c>
      <c r="J143" s="8">
        <v>47</v>
      </c>
      <c r="K143" s="8">
        <v>343</v>
      </c>
      <c r="L143" s="8">
        <v>326</v>
      </c>
      <c r="M143" s="8">
        <v>436</v>
      </c>
      <c r="N143" s="8">
        <v>607</v>
      </c>
      <c r="O143" s="18">
        <f t="shared" si="1"/>
        <v>39.220183486238533</v>
      </c>
    </row>
    <row r="144" spans="1:15" x14ac:dyDescent="0.3">
      <c r="A144" s="7" t="s">
        <v>126</v>
      </c>
      <c r="B144" s="8">
        <v>143</v>
      </c>
      <c r="C144" s="8">
        <v>27</v>
      </c>
      <c r="D144" s="8">
        <v>6</v>
      </c>
      <c r="E144" s="8">
        <v>251</v>
      </c>
      <c r="F144" s="8">
        <v>9</v>
      </c>
      <c r="G144" s="18">
        <f t="shared" si="22"/>
        <v>-96.414342629482078</v>
      </c>
      <c r="I144" s="7" t="s">
        <v>126</v>
      </c>
      <c r="J144" s="8">
        <v>73</v>
      </c>
      <c r="K144" s="8">
        <v>462</v>
      </c>
      <c r="L144" s="8">
        <v>250</v>
      </c>
      <c r="M144" s="8">
        <v>179</v>
      </c>
      <c r="N144" s="8">
        <v>65</v>
      </c>
      <c r="O144" s="18">
        <f t="shared" si="1"/>
        <v>-63.687150837988824</v>
      </c>
    </row>
    <row r="145" spans="1:15" x14ac:dyDescent="0.3">
      <c r="A145" s="7" t="s">
        <v>127</v>
      </c>
      <c r="B145" s="8">
        <v>2</v>
      </c>
      <c r="C145" s="8">
        <v>0</v>
      </c>
      <c r="D145" s="8">
        <v>2</v>
      </c>
      <c r="E145" s="8">
        <v>5</v>
      </c>
      <c r="F145" s="8">
        <v>0</v>
      </c>
      <c r="G145" s="18"/>
      <c r="I145" s="7" t="s">
        <v>127</v>
      </c>
      <c r="J145" s="8">
        <v>312</v>
      </c>
      <c r="K145" s="8">
        <v>178</v>
      </c>
      <c r="L145" s="8">
        <v>206</v>
      </c>
      <c r="M145" s="8">
        <v>225</v>
      </c>
      <c r="N145" s="8">
        <v>219</v>
      </c>
      <c r="O145" s="18">
        <f t="shared" si="1"/>
        <v>-2.6666666666666665</v>
      </c>
    </row>
    <row r="146" spans="1:15" x14ac:dyDescent="0.3">
      <c r="A146" s="7" t="s">
        <v>128</v>
      </c>
      <c r="B146" s="8">
        <v>76</v>
      </c>
      <c r="C146" s="8">
        <v>151</v>
      </c>
      <c r="D146" s="8">
        <v>137</v>
      </c>
      <c r="E146" s="8">
        <v>215</v>
      </c>
      <c r="F146" s="8">
        <v>132</v>
      </c>
      <c r="G146" s="18">
        <f t="shared" si="22"/>
        <v>-38.604651162790695</v>
      </c>
      <c r="I146" s="7" t="s">
        <v>128</v>
      </c>
      <c r="J146" s="8">
        <v>0</v>
      </c>
      <c r="K146" s="8">
        <v>3</v>
      </c>
      <c r="L146" s="8">
        <v>2</v>
      </c>
      <c r="M146" s="8">
        <v>0</v>
      </c>
      <c r="N146" s="8">
        <v>1</v>
      </c>
      <c r="O146" s="18" t="str">
        <f t="shared" si="1"/>
        <v>-</v>
      </c>
    </row>
    <row r="147" spans="1:15" x14ac:dyDescent="0.3">
      <c r="A147" s="7" t="s">
        <v>129</v>
      </c>
      <c r="B147" s="8">
        <v>85</v>
      </c>
      <c r="C147" s="8">
        <v>65</v>
      </c>
      <c r="D147" s="8">
        <v>269</v>
      </c>
      <c r="E147" s="8">
        <v>108</v>
      </c>
      <c r="F147" s="8">
        <v>485</v>
      </c>
      <c r="G147" s="18">
        <f t="shared" si="22"/>
        <v>349.07407407407408</v>
      </c>
      <c r="I147" s="7" t="s">
        <v>129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18" t="str">
        <f t="shared" si="1"/>
        <v>-</v>
      </c>
    </row>
    <row r="148" spans="1:15" x14ac:dyDescent="0.3">
      <c r="A148" s="7" t="s">
        <v>130</v>
      </c>
      <c r="B148" s="8"/>
      <c r="C148" s="8">
        <v>4</v>
      </c>
      <c r="D148" s="8"/>
      <c r="E148" s="8">
        <v>9</v>
      </c>
      <c r="F148" s="8">
        <v>7</v>
      </c>
      <c r="G148" s="18">
        <f t="shared" si="22"/>
        <v>-22.222222222222221</v>
      </c>
      <c r="I148" s="7" t="s">
        <v>130</v>
      </c>
      <c r="J148" s="8"/>
      <c r="K148" s="8">
        <v>0</v>
      </c>
      <c r="L148" s="8"/>
      <c r="M148" s="8">
        <v>0</v>
      </c>
      <c r="N148" s="8">
        <v>0</v>
      </c>
      <c r="O148" s="18" t="str">
        <f t="shared" si="1"/>
        <v>-</v>
      </c>
    </row>
    <row r="149" spans="1:15" x14ac:dyDescent="0.3">
      <c r="A149" s="7" t="s">
        <v>131</v>
      </c>
      <c r="B149" s="8">
        <v>229</v>
      </c>
      <c r="C149" s="8">
        <v>43</v>
      </c>
      <c r="D149" s="8">
        <v>29</v>
      </c>
      <c r="E149" s="8">
        <v>8</v>
      </c>
      <c r="F149" s="8">
        <v>18</v>
      </c>
      <c r="G149" s="18">
        <f t="shared" si="22"/>
        <v>125</v>
      </c>
      <c r="I149" s="7" t="s">
        <v>131</v>
      </c>
      <c r="J149" s="8">
        <v>7</v>
      </c>
      <c r="K149" s="8">
        <v>0</v>
      </c>
      <c r="L149" s="8">
        <v>63</v>
      </c>
      <c r="M149" s="8">
        <v>16</v>
      </c>
      <c r="N149" s="8">
        <v>9</v>
      </c>
      <c r="O149" s="18">
        <f t="shared" si="1"/>
        <v>-43.75</v>
      </c>
    </row>
    <row r="150" spans="1:15" x14ac:dyDescent="0.3">
      <c r="A150" s="7" t="s">
        <v>154</v>
      </c>
      <c r="B150" s="8"/>
      <c r="C150" s="8"/>
      <c r="D150" s="8"/>
      <c r="E150" s="8"/>
      <c r="F150" s="8">
        <v>299</v>
      </c>
      <c r="G150" s="18" t="str">
        <f t="shared" si="22"/>
        <v>-</v>
      </c>
      <c r="I150" s="7" t="s">
        <v>154</v>
      </c>
      <c r="J150" s="8"/>
      <c r="K150" s="8"/>
      <c r="L150" s="8"/>
      <c r="M150" s="8"/>
      <c r="N150" s="8">
        <v>0</v>
      </c>
      <c r="O150" s="18" t="str">
        <f t="shared" si="1"/>
        <v>-</v>
      </c>
    </row>
    <row r="151" spans="1:15" x14ac:dyDescent="0.3">
      <c r="A151" s="7" t="s">
        <v>132</v>
      </c>
      <c r="B151" s="8">
        <v>17</v>
      </c>
      <c r="C151" s="8">
        <v>105</v>
      </c>
      <c r="D151" s="8">
        <v>10</v>
      </c>
      <c r="E151" s="8">
        <v>2</v>
      </c>
      <c r="F151" s="8">
        <v>11</v>
      </c>
      <c r="G151" s="18">
        <f t="shared" si="22"/>
        <v>450</v>
      </c>
      <c r="I151" s="7" t="s">
        <v>132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18" t="str">
        <f t="shared" si="1"/>
        <v>-</v>
      </c>
    </row>
    <row r="152" spans="1:15" x14ac:dyDescent="0.3">
      <c r="A152" s="7" t="s">
        <v>133</v>
      </c>
      <c r="B152" s="8">
        <v>1096</v>
      </c>
      <c r="C152" s="8">
        <v>657</v>
      </c>
      <c r="D152" s="8">
        <v>469</v>
      </c>
      <c r="E152" s="8">
        <v>533</v>
      </c>
      <c r="F152" s="8">
        <v>454</v>
      </c>
      <c r="G152" s="18">
        <f t="shared" si="22"/>
        <v>-14.821763602251407</v>
      </c>
      <c r="I152" s="7" t="s">
        <v>133</v>
      </c>
      <c r="J152" s="8">
        <v>3</v>
      </c>
      <c r="K152" s="8">
        <v>9</v>
      </c>
      <c r="L152" s="8">
        <v>7</v>
      </c>
      <c r="M152" s="8">
        <v>22</v>
      </c>
      <c r="N152" s="8">
        <v>8</v>
      </c>
      <c r="O152" s="18">
        <f t="shared" si="1"/>
        <v>-63.636363636363633</v>
      </c>
    </row>
    <row r="153" spans="1:15" ht="17.399999999999999" customHeight="1" thickBot="1" x14ac:dyDescent="0.35">
      <c r="A153" s="9" t="s">
        <v>3</v>
      </c>
      <c r="B153" s="10">
        <f>SUM(B8:B152)</f>
        <v>448795</v>
      </c>
      <c r="C153" s="10">
        <f>SUM(C8:C152)</f>
        <v>571343</v>
      </c>
      <c r="D153" s="10">
        <f>SUM(D8:D152)</f>
        <v>606523</v>
      </c>
      <c r="E153" s="10">
        <f>SUM(E8:E152)</f>
        <v>618782</v>
      </c>
      <c r="F153" s="10">
        <f>SUM(F8:F152)</f>
        <v>700291</v>
      </c>
      <c r="G153" s="9">
        <f t="shared" ref="G153:G162" si="23">+((F153-E153)*100)/E153</f>
        <v>13.172490473219971</v>
      </c>
      <c r="I153" s="9" t="s">
        <v>3</v>
      </c>
      <c r="J153" s="10">
        <f>SUM(J8:J152)</f>
        <v>224514</v>
      </c>
      <c r="K153" s="10">
        <f>SUM(K8:K152)</f>
        <v>301085</v>
      </c>
      <c r="L153" s="10">
        <f>SUM(L8:L152)</f>
        <v>352756</v>
      </c>
      <c r="M153" s="10">
        <f>SUM(M8:M152)</f>
        <v>354890</v>
      </c>
      <c r="N153" s="10">
        <f>SUM(N8:N152)</f>
        <v>369265</v>
      </c>
      <c r="O153" s="9">
        <f t="shared" ref="O153:O154" si="24">+((N153-M153)*100)/M153</f>
        <v>4.0505508749189891</v>
      </c>
    </row>
    <row r="154" spans="1:15" ht="17.399999999999999" customHeight="1" thickTop="1" thickBot="1" x14ac:dyDescent="0.35">
      <c r="A154" s="12" t="s">
        <v>0</v>
      </c>
      <c r="B154" s="13">
        <v>344274</v>
      </c>
      <c r="C154" s="13">
        <v>456017</v>
      </c>
      <c r="D154" s="13">
        <v>472522</v>
      </c>
      <c r="E154" s="13">
        <v>483302</v>
      </c>
      <c r="F154" s="13">
        <v>537115</v>
      </c>
      <c r="G154" s="12">
        <f t="shared" si="23"/>
        <v>11.134445957186189</v>
      </c>
      <c r="H154" s="14"/>
      <c r="I154" s="12" t="s">
        <v>0</v>
      </c>
      <c r="J154" s="13">
        <v>148754</v>
      </c>
      <c r="K154" s="13">
        <v>202600</v>
      </c>
      <c r="L154" s="13">
        <v>228586</v>
      </c>
      <c r="M154" s="13">
        <v>230090</v>
      </c>
      <c r="N154" s="13">
        <v>218192</v>
      </c>
      <c r="O154" s="12">
        <f t="shared" si="24"/>
        <v>-5.1710200356382288</v>
      </c>
    </row>
    <row r="155" spans="1:15" ht="17.399999999999999" customHeight="1" thickTop="1" thickBot="1" x14ac:dyDescent="0.35">
      <c r="A155" s="12" t="s">
        <v>4</v>
      </c>
      <c r="B155" s="13">
        <f>+(B154*100)/B153</f>
        <v>76.710747668757449</v>
      </c>
      <c r="C155" s="13">
        <f t="shared" ref="C155:F155" si="25">+(C154*100)/C153</f>
        <v>79.81492728536098</v>
      </c>
      <c r="D155" s="13">
        <f t="shared" si="25"/>
        <v>77.906691090032865</v>
      </c>
      <c r="E155" s="13">
        <f t="shared" si="25"/>
        <v>78.105374752336047</v>
      </c>
      <c r="F155" s="13">
        <f t="shared" si="25"/>
        <v>76.698829486599138</v>
      </c>
      <c r="G155" s="12"/>
      <c r="H155" s="14"/>
      <c r="I155" s="12" t="s">
        <v>4</v>
      </c>
      <c r="J155" s="13">
        <f t="shared" ref="J155:N155" si="26">+(J154*100)/J153</f>
        <v>66.256001852891131</v>
      </c>
      <c r="K155" s="13">
        <f t="shared" si="26"/>
        <v>67.289967949250212</v>
      </c>
      <c r="L155" s="13">
        <f t="shared" si="26"/>
        <v>64.80003174999149</v>
      </c>
      <c r="M155" s="13">
        <f t="shared" si="26"/>
        <v>64.834173969398975</v>
      </c>
      <c r="N155" s="13">
        <f t="shared" si="26"/>
        <v>59.088188699172683</v>
      </c>
      <c r="O155" s="12"/>
    </row>
    <row r="156" spans="1:15" ht="17.399999999999999" customHeight="1" thickTop="1" thickBot="1" x14ac:dyDescent="0.35">
      <c r="A156" s="9" t="s">
        <v>1</v>
      </c>
      <c r="B156" s="10">
        <f>+B153-B154</f>
        <v>104521</v>
      </c>
      <c r="C156" s="10">
        <f t="shared" ref="C156:F156" si="27">+C153-C154</f>
        <v>115326</v>
      </c>
      <c r="D156" s="10">
        <f t="shared" si="27"/>
        <v>134001</v>
      </c>
      <c r="E156" s="10">
        <f t="shared" si="27"/>
        <v>135480</v>
      </c>
      <c r="F156" s="10">
        <f t="shared" si="27"/>
        <v>163176</v>
      </c>
      <c r="G156" s="9">
        <f t="shared" si="23"/>
        <v>20.442869796279894</v>
      </c>
      <c r="I156" s="9" t="s">
        <v>1</v>
      </c>
      <c r="J156" s="10">
        <f t="shared" ref="J156:N156" si="28">+J153-J154</f>
        <v>75760</v>
      </c>
      <c r="K156" s="10">
        <f t="shared" si="28"/>
        <v>98485</v>
      </c>
      <c r="L156" s="10">
        <f t="shared" si="28"/>
        <v>124170</v>
      </c>
      <c r="M156" s="10">
        <f t="shared" si="28"/>
        <v>124800</v>
      </c>
      <c r="N156" s="10">
        <f t="shared" si="28"/>
        <v>151073</v>
      </c>
      <c r="O156" s="9">
        <f t="shared" ref="O156" si="29">+((N156-M156)*100)/M156</f>
        <v>21.052083333333332</v>
      </c>
    </row>
    <row r="157" spans="1:15" ht="17.399999999999999" customHeight="1" thickTop="1" thickBot="1" x14ac:dyDescent="0.35">
      <c r="A157" s="9" t="s">
        <v>4</v>
      </c>
      <c r="B157" s="10">
        <f>+(B156*100)/B153</f>
        <v>23.289252331242551</v>
      </c>
      <c r="C157" s="10">
        <f t="shared" ref="C157:F157" si="30">+(C156*100)/C153</f>
        <v>20.185072714639016</v>
      </c>
      <c r="D157" s="10">
        <f t="shared" si="30"/>
        <v>22.093308909967142</v>
      </c>
      <c r="E157" s="10">
        <f t="shared" si="30"/>
        <v>21.89462524766396</v>
      </c>
      <c r="F157" s="10">
        <f t="shared" si="30"/>
        <v>23.301170513400859</v>
      </c>
      <c r="G157" s="9"/>
      <c r="I157" s="9" t="s">
        <v>4</v>
      </c>
      <c r="J157" s="10">
        <f t="shared" ref="J157:N157" si="31">+(J156*100)/J153</f>
        <v>33.743998147108869</v>
      </c>
      <c r="K157" s="10">
        <f t="shared" si="31"/>
        <v>32.710032050749788</v>
      </c>
      <c r="L157" s="10">
        <f t="shared" si="31"/>
        <v>35.199968250008503</v>
      </c>
      <c r="M157" s="10">
        <f t="shared" si="31"/>
        <v>35.165826030601032</v>
      </c>
      <c r="N157" s="10">
        <f t="shared" si="31"/>
        <v>40.911811300827317</v>
      </c>
      <c r="O157" s="9"/>
    </row>
    <row r="158" spans="1:15" ht="17.399999999999999" customHeight="1" thickTop="1" thickBot="1" x14ac:dyDescent="0.35">
      <c r="A158" s="12" t="s">
        <v>134</v>
      </c>
      <c r="B158" s="13">
        <v>370659</v>
      </c>
      <c r="C158" s="13">
        <v>484077</v>
      </c>
      <c r="D158" s="13">
        <v>504009</v>
      </c>
      <c r="E158" s="13">
        <v>516285</v>
      </c>
      <c r="F158" s="13">
        <v>584119</v>
      </c>
      <c r="G158" s="12">
        <f t="shared" ref="G158" si="32">+((F158-E158)*100)/E158</f>
        <v>13.138867098598642</v>
      </c>
      <c r="H158" s="14"/>
      <c r="I158" s="12" t="s">
        <v>134</v>
      </c>
      <c r="J158" s="13">
        <v>151400</v>
      </c>
      <c r="K158" s="13">
        <v>203993</v>
      </c>
      <c r="L158" s="13">
        <v>230127</v>
      </c>
      <c r="M158" s="13">
        <v>231283</v>
      </c>
      <c r="N158" s="13">
        <v>219723</v>
      </c>
      <c r="O158" s="12">
        <f t="shared" ref="O158" si="33">+((N158-M158)*100)/M158</f>
        <v>-4.9982056614623644</v>
      </c>
    </row>
    <row r="159" spans="1:15" ht="17.399999999999999" customHeight="1" thickTop="1" thickBot="1" x14ac:dyDescent="0.35">
      <c r="A159" s="12" t="s">
        <v>4</v>
      </c>
      <c r="B159" s="13">
        <f>+(B158*100)/B153</f>
        <v>82.589823861674034</v>
      </c>
      <c r="C159" s="13">
        <f t="shared" ref="C159:F159" si="34">+(C158*100)/C153</f>
        <v>84.726162742870741</v>
      </c>
      <c r="D159" s="13">
        <f t="shared" si="34"/>
        <v>83.098085315808305</v>
      </c>
      <c r="E159" s="13">
        <f t="shared" si="34"/>
        <v>83.435684942354499</v>
      </c>
      <c r="F159" s="13">
        <f t="shared" si="34"/>
        <v>83.410896327383895</v>
      </c>
      <c r="G159" s="12"/>
      <c r="H159" s="14"/>
      <c r="I159" s="12" t="s">
        <v>4</v>
      </c>
      <c r="J159" s="13">
        <f t="shared" ref="J159:N159" si="35">+(J158*100)/J153</f>
        <v>67.434547511513756</v>
      </c>
      <c r="K159" s="13">
        <f t="shared" si="35"/>
        <v>67.752627995416574</v>
      </c>
      <c r="L159" s="13">
        <f t="shared" si="35"/>
        <v>65.236877615122069</v>
      </c>
      <c r="M159" s="13">
        <f t="shared" si="35"/>
        <v>65.170334469835723</v>
      </c>
      <c r="N159" s="13">
        <f t="shared" si="35"/>
        <v>59.502796094945367</v>
      </c>
      <c r="O159" s="12"/>
    </row>
    <row r="160" spans="1:15" ht="15.6" thickTop="1" thickBot="1" x14ac:dyDescent="0.35">
      <c r="A160" s="9" t="s">
        <v>6</v>
      </c>
      <c r="B160" s="10">
        <f>+B158-B154</f>
        <v>26385</v>
      </c>
      <c r="C160" s="10">
        <f t="shared" ref="C160:F160" si="36">+C158-C154</f>
        <v>28060</v>
      </c>
      <c r="D160" s="10">
        <f t="shared" si="36"/>
        <v>31487</v>
      </c>
      <c r="E160" s="10">
        <f t="shared" si="36"/>
        <v>32983</v>
      </c>
      <c r="F160" s="10">
        <f t="shared" si="36"/>
        <v>47004</v>
      </c>
      <c r="G160" s="9">
        <f t="shared" si="23"/>
        <v>42.509777764302825</v>
      </c>
      <c r="I160" s="9" t="s">
        <v>6</v>
      </c>
      <c r="J160" s="10">
        <f>+J158-J154</f>
        <v>2646</v>
      </c>
      <c r="K160" s="10">
        <f t="shared" ref="K160:N160" si="37">+K158-K154</f>
        <v>1393</v>
      </c>
      <c r="L160" s="10">
        <f t="shared" si="37"/>
        <v>1541</v>
      </c>
      <c r="M160" s="10">
        <f t="shared" si="37"/>
        <v>1193</v>
      </c>
      <c r="N160" s="10">
        <f t="shared" si="37"/>
        <v>1531</v>
      </c>
      <c r="O160" s="9">
        <f t="shared" ref="O160" si="38">+((N160-M160)*100)/M160</f>
        <v>28.331936295054483</v>
      </c>
    </row>
    <row r="161" spans="1:15" ht="15.6" thickTop="1" thickBot="1" x14ac:dyDescent="0.35">
      <c r="A161" s="9" t="s">
        <v>4</v>
      </c>
      <c r="B161" s="10">
        <f>+(B160*100)/B153</f>
        <v>5.879076192916588</v>
      </c>
      <c r="C161" s="10">
        <f t="shared" ref="C161:F161" si="39">+(C160*100)/C153</f>
        <v>4.9112354575097621</v>
      </c>
      <c r="D161" s="10">
        <f t="shared" si="39"/>
        <v>5.1913942257754444</v>
      </c>
      <c r="E161" s="10">
        <f t="shared" si="39"/>
        <v>5.330310190018456</v>
      </c>
      <c r="F161" s="10">
        <f t="shared" si="39"/>
        <v>6.7120668407847592</v>
      </c>
      <c r="G161" s="9"/>
      <c r="I161" s="9" t="s">
        <v>4</v>
      </c>
      <c r="J161" s="10">
        <f t="shared" ref="J161:N161" si="40">+(J160*100)/J153</f>
        <v>1.1785456586226248</v>
      </c>
      <c r="K161" s="10">
        <f t="shared" si="40"/>
        <v>0.46266004616636497</v>
      </c>
      <c r="L161" s="10">
        <f t="shared" si="40"/>
        <v>0.43684586513057183</v>
      </c>
      <c r="M161" s="10">
        <f t="shared" si="40"/>
        <v>0.33616050043675505</v>
      </c>
      <c r="N161" s="10">
        <f t="shared" si="40"/>
        <v>0.41460739577268357</v>
      </c>
      <c r="O161" s="9"/>
    </row>
    <row r="162" spans="1:15" ht="15.6" thickTop="1" thickBot="1" x14ac:dyDescent="0.35">
      <c r="A162" s="9" t="s">
        <v>5</v>
      </c>
      <c r="B162" s="10">
        <f>+B153-B158</f>
        <v>78136</v>
      </c>
      <c r="C162" s="10">
        <f t="shared" ref="C162:F162" si="41">+C153-C158</f>
        <v>87266</v>
      </c>
      <c r="D162" s="10">
        <f t="shared" si="41"/>
        <v>102514</v>
      </c>
      <c r="E162" s="10">
        <f t="shared" si="41"/>
        <v>102497</v>
      </c>
      <c r="F162" s="10">
        <f t="shared" si="41"/>
        <v>116172</v>
      </c>
      <c r="G162" s="9">
        <f t="shared" si="23"/>
        <v>13.341853907919257</v>
      </c>
      <c r="I162" s="9" t="s">
        <v>5</v>
      </c>
      <c r="J162" s="10">
        <f>+J153-J158</f>
        <v>73114</v>
      </c>
      <c r="K162" s="10">
        <f t="shared" ref="K162:N162" si="42">+K153-K158</f>
        <v>97092</v>
      </c>
      <c r="L162" s="10">
        <f t="shared" si="42"/>
        <v>122629</v>
      </c>
      <c r="M162" s="10">
        <f t="shared" si="42"/>
        <v>123607</v>
      </c>
      <c r="N162" s="10">
        <f t="shared" si="42"/>
        <v>149542</v>
      </c>
      <c r="O162" s="9">
        <f t="shared" ref="O162" si="43">+((N162-M162)*100)/M162</f>
        <v>20.981821417880866</v>
      </c>
    </row>
    <row r="163" spans="1:15" ht="15.6" thickTop="1" thickBot="1" x14ac:dyDescent="0.35">
      <c r="A163" s="9" t="s">
        <v>4</v>
      </c>
      <c r="B163" s="10">
        <f>+(B162*100)/B153</f>
        <v>17.410176138325962</v>
      </c>
      <c r="C163" s="10">
        <f t="shared" ref="C163:F163" si="44">+(C162*100)/C153</f>
        <v>15.273837257129255</v>
      </c>
      <c r="D163" s="10">
        <f t="shared" si="44"/>
        <v>16.901914684191695</v>
      </c>
      <c r="E163" s="10">
        <f t="shared" si="44"/>
        <v>16.564315057645505</v>
      </c>
      <c r="F163" s="10">
        <f t="shared" si="44"/>
        <v>16.589103672616098</v>
      </c>
      <c r="G163" s="9"/>
      <c r="I163" s="9" t="s">
        <v>4</v>
      </c>
      <c r="J163" s="10">
        <f t="shared" ref="J163:N163" si="45">+(J162*100)/J153</f>
        <v>32.565452488486244</v>
      </c>
      <c r="K163" s="10">
        <f t="shared" si="45"/>
        <v>32.247372004583426</v>
      </c>
      <c r="L163" s="10">
        <f t="shared" si="45"/>
        <v>34.763122384877931</v>
      </c>
      <c r="M163" s="10">
        <f t="shared" si="45"/>
        <v>34.829665530164277</v>
      </c>
      <c r="N163" s="10">
        <f t="shared" si="45"/>
        <v>40.497203905054633</v>
      </c>
      <c r="O163" s="9"/>
    </row>
    <row r="164" spans="1:15" ht="15" thickTop="1" x14ac:dyDescent="0.3">
      <c r="A164" s="11"/>
      <c r="B164" s="11"/>
      <c r="C164" s="11"/>
      <c r="D164" s="11"/>
      <c r="E164" s="11"/>
      <c r="F164" s="11"/>
      <c r="G164" s="19"/>
      <c r="I164" s="11"/>
      <c r="J164" s="11"/>
      <c r="K164" s="11"/>
      <c r="L164" s="11"/>
      <c r="M164" s="11"/>
      <c r="N164" s="11"/>
      <c r="O164" s="19"/>
    </row>
    <row r="165" spans="1:15" x14ac:dyDescent="0.3">
      <c r="A165" s="11"/>
      <c r="B165" s="11"/>
      <c r="C165" s="11"/>
      <c r="D165" s="11"/>
      <c r="E165" s="11"/>
      <c r="F165" s="11"/>
      <c r="G165" s="19"/>
      <c r="I165" s="11"/>
      <c r="J165" s="11"/>
      <c r="K165" s="11"/>
      <c r="L165" s="11"/>
      <c r="M165" s="11"/>
      <c r="N165" s="11"/>
      <c r="O165" s="19"/>
    </row>
    <row r="166" spans="1:15" x14ac:dyDescent="0.3">
      <c r="A166" s="3"/>
      <c r="B166" s="3"/>
      <c r="C166" s="3"/>
      <c r="D166" s="3"/>
      <c r="E166" s="3"/>
      <c r="F166" s="3"/>
      <c r="G166" s="16"/>
      <c r="I166" s="3"/>
      <c r="J166" s="3"/>
      <c r="K166" s="3"/>
      <c r="L166" s="3"/>
      <c r="M166" s="3"/>
      <c r="N166" s="3"/>
      <c r="O166" s="16"/>
    </row>
  </sheetData>
  <printOptions horizontalCentered="1"/>
  <pageMargins left="0" right="0" top="0.39370078740157483" bottom="0.39370078740157483" header="0" footer="0"/>
  <pageSetup paperSize="9" scale="49" fitToHeight="2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ABD730D322294FB1F003CC5BAE91E9" ma:contentTypeVersion="18" ma:contentTypeDescription="Crear nuevo documento." ma:contentTypeScope="" ma:versionID="6b3bc56d42cc13745dd08a9418e59fe9">
  <xsd:schema xmlns:xsd="http://www.w3.org/2001/XMLSchema" xmlns:xs="http://www.w3.org/2001/XMLSchema" xmlns:p="http://schemas.microsoft.com/office/2006/metadata/properties" xmlns:ns2="85ec8d0f-581f-4acd-81ee-e49e8524fb2d" xmlns:ns3="03237528-d277-4a47-b3f2-ade3aeb20446" targetNamespace="http://schemas.microsoft.com/office/2006/metadata/properties" ma:root="true" ma:fieldsID="01b584a2c33248ebde664654151c3211" ns2:_="" ns3:_="">
    <xsd:import namespace="85ec8d0f-581f-4acd-81ee-e49e8524fb2d"/>
    <xsd:import namespace="03237528-d277-4a47-b3f2-ade3aeb204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8d0f-581f-4acd-81ee-e49e8524fb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e05d22-e67c-4713-8582-b44421ebcf8f}" ma:internalName="TaxCatchAll" ma:showField="CatchAllData" ma:web="85ec8d0f-581f-4acd-81ee-e49e8524f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7528-d277-4a47-b3f2-ade3aeb20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3fc8a12-119b-4fc8-a7e2-583afe0fd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8d0f-581f-4acd-81ee-e49e8524fb2d" xsi:nil="true"/>
    <lcf76f155ced4ddcb4097134ff3c332f xmlns="03237528-d277-4a47-b3f2-ade3aeb204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03AB03-A941-4518-8A67-243C7BE01526}"/>
</file>

<file path=customXml/itemProps2.xml><?xml version="1.0" encoding="utf-8"?>
<ds:datastoreItem xmlns:ds="http://schemas.openxmlformats.org/officeDocument/2006/customXml" ds:itemID="{EBD4C0A3-D7F5-40EA-8D03-EF40759DF7BE}"/>
</file>

<file path=customXml/itemProps3.xml><?xml version="1.0" encoding="utf-8"?>
<ds:datastoreItem xmlns:ds="http://schemas.openxmlformats.org/officeDocument/2006/customXml" ds:itemID="{615ED1B9-C791-44E7-A7F0-7EE2B3675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2020-2024 completos</vt:lpstr>
      <vt:lpstr>'2020-2024 completos'!Títulos_a_imprimir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2023-05-18T09:17:45Z</cp:lastPrinted>
  <dcterms:created xsi:type="dcterms:W3CDTF">2023-05-12T08:20:08Z</dcterms:created>
  <dcterms:modified xsi:type="dcterms:W3CDTF">2025-03-03T09:35:00Z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0x01010096ABD730D322294FB1F003CC5BAE91E9</vt:lpwstr>
  </property>
</Properties>
</file>